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\\FILESSERVER\Formacion\2024_EFESO\MI_2024\01_Convocatoria_EFESO\"/>
    </mc:Choice>
  </mc:AlternateContent>
  <xr:revisionPtr revIDLastSave="0" documentId="13_ncr:1_{A17DED35-119F-474D-8BAC-FDCABFD58A34}" xr6:coauthVersionLast="47" xr6:coauthVersionMax="47" xr10:uidLastSave="{00000000-0000-0000-0000-000000000000}"/>
  <workbookProtection workbookAlgorithmName="SHA-512" workbookHashValue="Yf7WlXc1xo4pld/0A1QyJ0aiQCZLK3DntlFas2UkaJzmo+t7j6Jc5vEiLZPkpofmvHyp58P3BMidBiZzejFRqQ==" workbookSaltValue="WDqaBJgrlgO1Ht7VSycZEQ==" workbookSpinCount="100000" lockStructure="1"/>
  <bookViews>
    <workbookView xWindow="-108" yWindow="-108" windowWidth="30936" windowHeight="16776" tabRatio="828" xr2:uid="{00000000-000D-0000-FFFF-FFFF00000000}"/>
  </bookViews>
  <sheets>
    <sheet name="Leyenda" sheetId="22" r:id="rId1"/>
    <sheet name="RESUMEN" sheetId="21" r:id="rId2"/>
    <sheet name="Hoja1" sheetId="26" state="hidden" r:id="rId3"/>
    <sheet name="45+" sheetId="1" r:id="rId4"/>
    <sheet name="PAEM_Proyectos A y B" sheetId="14" r:id="rId5"/>
    <sheet name="EE_Proyectos A y B" sheetId="17" r:id="rId6"/>
    <sheet name="FP Dual y Ferias FP" sheetId="19" r:id="rId7"/>
    <sheet name="Red Embajadores" sheetId="20" r:id="rId8"/>
  </sheets>
  <definedNames>
    <definedName name="_xlnm.Print_Area" localSheetId="6">'FP Dual y Ferias FP'!$A$1:$G$11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7" l="1"/>
  <c r="C12" i="17"/>
  <c r="C11" i="17"/>
  <c r="C10" i="17"/>
  <c r="C9" i="17"/>
  <c r="C13" i="14"/>
  <c r="C12" i="14"/>
  <c r="C11" i="14"/>
  <c r="C10" i="14"/>
  <c r="C9" i="14"/>
  <c r="C21" i="1"/>
  <c r="C20" i="1"/>
  <c r="C19" i="1"/>
  <c r="C18" i="1"/>
  <c r="C17" i="1"/>
  <c r="B3" i="14" l="1"/>
  <c r="D14" i="17"/>
  <c r="E9" i="19"/>
  <c r="E10" i="19"/>
  <c r="E8" i="19"/>
  <c r="D11" i="19"/>
  <c r="E11" i="19" l="1"/>
  <c r="C9" i="21" s="1"/>
  <c r="F10" i="19"/>
  <c r="G10" i="19" s="1"/>
  <c r="F8" i="19"/>
  <c r="G8" i="19" s="1"/>
  <c r="F9" i="19" l="1"/>
  <c r="G9" i="19" l="1"/>
  <c r="G11" i="19" s="1"/>
  <c r="F11" i="19"/>
  <c r="C13" i="1" l="1"/>
  <c r="E17" i="1"/>
  <c r="F17" i="1" s="1"/>
  <c r="E18" i="1" l="1"/>
  <c r="F18" i="1" s="1"/>
  <c r="E19" i="1"/>
  <c r="F19" i="1" s="1"/>
  <c r="E20" i="1"/>
  <c r="F20" i="1" s="1"/>
  <c r="E21" i="1"/>
  <c r="F21" i="1" s="1"/>
  <c r="B3" i="1" l="1"/>
  <c r="C3" i="1" s="1"/>
  <c r="B3" i="20"/>
  <c r="C3" i="14"/>
  <c r="D14" i="14"/>
  <c r="E13" i="17"/>
  <c r="F13" i="17" s="1"/>
  <c r="E12" i="17"/>
  <c r="F12" i="17" s="1"/>
  <c r="E11" i="17"/>
  <c r="F11" i="17" s="1"/>
  <c r="E10" i="17"/>
  <c r="F10" i="17" s="1"/>
  <c r="E9" i="17"/>
  <c r="F9" i="17" s="1"/>
  <c r="E13" i="14"/>
  <c r="F13" i="14" s="1"/>
  <c r="E12" i="14"/>
  <c r="F12" i="14" s="1"/>
  <c r="E11" i="14"/>
  <c r="F11" i="14" s="1"/>
  <c r="E10" i="14"/>
  <c r="F10" i="14" s="1"/>
  <c r="E9" i="14"/>
  <c r="F9" i="14" s="1"/>
  <c r="C3" i="20" l="1"/>
  <c r="D3" i="20" s="1"/>
  <c r="F22" i="1"/>
  <c r="D3" i="14" l="1"/>
  <c r="B3" i="19" l="1"/>
  <c r="C3" i="19" s="1"/>
  <c r="B3" i="17"/>
  <c r="C3" i="17" s="1"/>
  <c r="D4" i="21" l="1"/>
  <c r="D8" i="21"/>
  <c r="C8" i="21"/>
  <c r="C6" i="21"/>
  <c r="C4" i="21"/>
  <c r="B4" i="20"/>
  <c r="C10" i="21" s="1"/>
  <c r="C4" i="20"/>
  <c r="D10" i="21" s="1"/>
  <c r="B4" i="19"/>
  <c r="G11" i="14" l="1"/>
  <c r="G13" i="14"/>
  <c r="F14" i="17"/>
  <c r="E14" i="17"/>
  <c r="B4" i="17" s="1"/>
  <c r="E14" i="14"/>
  <c r="B4" i="14" s="1"/>
  <c r="G13" i="17"/>
  <c r="G12" i="14"/>
  <c r="G10" i="14"/>
  <c r="D3" i="17"/>
  <c r="D6" i="21"/>
  <c r="G11" i="17"/>
  <c r="D3" i="19"/>
  <c r="E8" i="21" s="1"/>
  <c r="D4" i="20"/>
  <c r="E10" i="21" s="1"/>
  <c r="C4" i="19"/>
  <c r="G12" i="17"/>
  <c r="G10" i="17"/>
  <c r="C5" i="21" l="1"/>
  <c r="C4" i="14"/>
  <c r="D9" i="21"/>
  <c r="F14" i="14"/>
  <c r="G9" i="17"/>
  <c r="G14" i="17" s="1"/>
  <c r="E9" i="21"/>
  <c r="G9" i="14"/>
  <c r="B5" i="14"/>
  <c r="C4" i="17"/>
  <c r="E6" i="21"/>
  <c r="D4" i="19"/>
  <c r="E4" i="21"/>
  <c r="G14" i="14" l="1"/>
  <c r="C7" i="21"/>
  <c r="B5" i="17"/>
  <c r="D4" i="14"/>
  <c r="D5" i="14" s="1"/>
  <c r="C5" i="14"/>
  <c r="D5" i="21"/>
  <c r="C5" i="17" l="1"/>
  <c r="D7" i="21"/>
  <c r="D4" i="17"/>
  <c r="E5" i="21"/>
  <c r="D5" i="17" l="1"/>
  <c r="E7" i="21"/>
  <c r="B13" i="1"/>
  <c r="D13" i="1"/>
  <c r="G17" i="1" l="1"/>
  <c r="G21" i="1"/>
  <c r="G18" i="1"/>
  <c r="G20" i="1"/>
  <c r="G19" i="1"/>
  <c r="E22" i="1"/>
  <c r="D22" i="1"/>
  <c r="B6" i="1"/>
  <c r="C6" i="1" s="1"/>
  <c r="B5" i="1"/>
  <c r="C5" i="1" s="1"/>
  <c r="D6" i="1" l="1"/>
  <c r="G22" i="1"/>
  <c r="B4" i="1"/>
  <c r="C4" i="1" s="1"/>
  <c r="D3" i="1"/>
  <c r="C7" i="1" l="1"/>
  <c r="D5" i="1"/>
  <c r="B7" i="1"/>
  <c r="C3" i="21" s="1"/>
  <c r="C11" i="21" s="1"/>
  <c r="D4" i="1" l="1"/>
  <c r="D7" i="1"/>
  <c r="E3" i="21" s="1"/>
  <c r="E11" i="21" s="1"/>
  <c r="D3" i="21"/>
  <c r="D11" i="21" s="1"/>
</calcChain>
</file>

<file path=xl/sharedStrings.xml><?xml version="1.0" encoding="utf-8"?>
<sst xmlns="http://schemas.openxmlformats.org/spreadsheetml/2006/main" count="166" uniqueCount="93">
  <si>
    <t>Coste Total</t>
  </si>
  <si>
    <t>Formación - Proyecto B</t>
  </si>
  <si>
    <t>PAEM</t>
  </si>
  <si>
    <t>ESPAÑA EMPRENDE</t>
  </si>
  <si>
    <t>FP DUAL EN LA EMPRESA</t>
  </si>
  <si>
    <t>45+</t>
  </si>
  <si>
    <t xml:space="preserve">TOTAL </t>
  </si>
  <si>
    <t>Indicadores</t>
  </si>
  <si>
    <t>Orientación</t>
  </si>
  <si>
    <t>Ayudas a la contratación</t>
  </si>
  <si>
    <t>Diagnóstico para la reconversión</t>
  </si>
  <si>
    <t>Ferias FP Dual</t>
  </si>
  <si>
    <t>Presupuesto Total</t>
  </si>
  <si>
    <t>Orientación Empleabilidad</t>
  </si>
  <si>
    <t>Diagnóstico Reconversión</t>
  </si>
  <si>
    <t>Inserción Laboral</t>
  </si>
  <si>
    <t>Coste Unitario</t>
  </si>
  <si>
    <t>CALCULADORA 45+</t>
  </si>
  <si>
    <t>Presupuesto Tramos y Ayudas</t>
  </si>
  <si>
    <t>CALCULADORA FORMACIÓN 45+</t>
  </si>
  <si>
    <t>Nº Horas</t>
  </si>
  <si>
    <t>Formación Presencial</t>
  </si>
  <si>
    <t>TOTAL</t>
  </si>
  <si>
    <t>Tramo Formación</t>
  </si>
  <si>
    <t>Formación Presencial y Online</t>
  </si>
  <si>
    <t>CCT</t>
  </si>
  <si>
    <t>Tipo Formación</t>
  </si>
  <si>
    <t>Importe</t>
  </si>
  <si>
    <t>FERIAS FP Dual</t>
  </si>
  <si>
    <t>PAEM - Proyecto A</t>
  </si>
  <si>
    <t>PAEM - Proyecto B</t>
  </si>
  <si>
    <t>España Emprende - Proyecto A</t>
  </si>
  <si>
    <t>España Emprende - Proyecto B</t>
  </si>
  <si>
    <t>FP Dual en la Empresa</t>
  </si>
  <si>
    <t>Red de Embajadores</t>
  </si>
  <si>
    <t>Ayuda FSE</t>
  </si>
  <si>
    <t>Programa</t>
  </si>
  <si>
    <t>FSE 2021-2027</t>
  </si>
  <si>
    <t>2021-2027</t>
  </si>
  <si>
    <t>Observaciones Generales</t>
  </si>
  <si>
    <t xml:space="preserve">Gabinete - Proyecto A 
</t>
  </si>
  <si>
    <t>GABINETE - Proyecto A</t>
  </si>
  <si>
    <t>Coste/Hora Único 
+ Otros Costes 40%</t>
  </si>
  <si>
    <t>Gabinete FP Dual</t>
  </si>
  <si>
    <t>Gabinete Red Embajadores</t>
  </si>
  <si>
    <t>Dedicación real del técnico con coste/hora fijo: 38,46 € * nº de horas dedicadas</t>
  </si>
  <si>
    <t>Nº Indicadores</t>
  </si>
  <si>
    <t xml:space="preserve">Formación Presencial </t>
  </si>
  <si>
    <t>GABINETE</t>
  </si>
  <si>
    <t>Nº Horas a Imputar por un técnico</t>
  </si>
  <si>
    <t>PROGRAMA OPERATIVO</t>
  </si>
  <si>
    <t>PROGRAMA</t>
  </si>
  <si>
    <t>PERÍODO DE PROGRAMACIÓN</t>
  </si>
  <si>
    <t>OBSERVACIONES</t>
  </si>
  <si>
    <t>CALCULADORA PROYECTO B - PAEM</t>
  </si>
  <si>
    <t>CALCULADORA PROYECTO B - ESPAÑA EMPRENDE</t>
  </si>
  <si>
    <t>EFESO</t>
  </si>
  <si>
    <t>FSE (69,64%)</t>
  </si>
  <si>
    <t>PROGRAMAS ÁREA EFE 2024</t>
  </si>
  <si>
    <t>Presupuesto por Tipo de Feria</t>
  </si>
  <si>
    <t>Insertar Nº de Ferias según tipo (máximo 6)</t>
  </si>
  <si>
    <t>· Se alinea la estructura de los módulos horarios de las acciones formativas al resto de programas. 
· Importes y cofinanciación del período 2021-2027</t>
  </si>
  <si>
    <t xml:space="preserve">· Ferias formuladas en base a "proyecto de presupuesto".
· Se reflejan distintos tipos de Feria en función del objetivo de empresas asesoradas
· Máximo de seis ferias por anualidad. </t>
  </si>
  <si>
    <t>CCT (30,36%)</t>
  </si>
  <si>
    <t>Nº Empresas Asesoradas por Tipo de Feria</t>
  </si>
  <si>
    <t>Nº máximo de Ferias FP = 6</t>
  </si>
  <si>
    <t>Total Presupuesto Formación PAEM 2024</t>
  </si>
  <si>
    <t>Total Presupuesto Formación España Emprende 2024</t>
  </si>
  <si>
    <t>SOMOS FP DUAL</t>
  </si>
  <si>
    <t>· Cumplimentar únicamente celdas en amarillo. 
· Se contempla la ejecución desde 1 de enero de 2024 en todos los programas.</t>
  </si>
  <si>
    <t>Feria FP – Tipo A</t>
  </si>
  <si>
    <t>Feria FP – Tipo B</t>
  </si>
  <si>
    <t>Feria FP – Tipo C</t>
  </si>
  <si>
    <t>Total EFESO 2024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</si>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</sst>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vertical="top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3" fontId="10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10" xfId="0" applyFont="1" applyBorder="1"/>
    <xf numFmtId="0" fontId="0" fillId="9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3" borderId="1" xfId="0" applyFill="1" applyBorder="1" applyAlignment="1">
      <alignment horizontal="center" vertical="center" wrapText="1"/>
    </xf>
    <xf numFmtId="164" fontId="0" fillId="0" borderId="1" xfId="2" applyNumberFormat="1" applyFont="1" applyBorder="1" applyAlignment="1" applyProtection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9" fillId="0" borderId="10" xfId="0" applyNumberFormat="1" applyFont="1" applyBorder="1"/>
    <xf numFmtId="1" fontId="0" fillId="7" borderId="1" xfId="0" applyNumberFormat="1" applyFill="1" applyBorder="1" applyAlignment="1" applyProtection="1">
      <alignment horizontal="center" vertical="center"/>
      <protection locked="0"/>
    </xf>
    <xf numFmtId="4" fontId="12" fillId="0" borderId="1" xfId="0" applyNumberFormat="1" applyFont="1" applyBorder="1" applyAlignment="1">
      <alignment horizontal="center" vertical="center"/>
    </xf>
    <xf numFmtId="0" fontId="13" fillId="12" borderId="0" xfId="0" applyFont="1" applyFill="1"/>
    <xf numFmtId="0" fontId="13" fillId="12" borderId="2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6" fillId="6" borderId="9" xfId="0" applyFont="1" applyFill="1" applyBorder="1" applyAlignment="1" applyProtection="1">
      <alignment horizontal="center" vertical="center" wrapText="1"/>
      <protection hidden="1"/>
    </xf>
    <xf numFmtId="0" fontId="6" fillId="6" borderId="24" xfId="0" applyFont="1" applyFill="1" applyBorder="1" applyAlignment="1" applyProtection="1">
      <alignment horizontal="center" vertical="center" wrapText="1"/>
      <protection hidden="1"/>
    </xf>
    <xf numFmtId="0" fontId="6" fillId="6" borderId="3" xfId="0" applyFont="1" applyFill="1" applyBorder="1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right" vertical="center"/>
    </xf>
    <xf numFmtId="0" fontId="2" fillId="11" borderId="25" xfId="0" applyFont="1" applyFill="1" applyBorder="1" applyAlignment="1">
      <alignment horizontal="right" vertical="center"/>
    </xf>
    <xf numFmtId="0" fontId="2" fillId="11" borderId="7" xfId="0" applyFont="1" applyFill="1" applyBorder="1" applyAlignment="1">
      <alignment horizontal="right" vertical="center"/>
    </xf>
    <xf numFmtId="0" fontId="2" fillId="7" borderId="1" xfId="0" applyFont="1" applyFill="1" applyBorder="1" applyProtection="1">
      <protection locked="0"/>
    </xf>
    <xf numFmtId="0" fontId="14" fillId="0" borderId="1" xfId="0" applyFont="1" applyBorder="1"/>
    <xf numFmtId="8" fontId="15" fillId="13" borderId="1" xfId="0" applyNumberFormat="1" applyFont="1" applyFill="1" applyBorder="1" applyAlignment="1">
      <alignment horizontal="center"/>
    </xf>
    <xf numFmtId="8" fontId="15" fillId="12" borderId="1" xfId="0" applyNumberFormat="1" applyFont="1" applyFill="1" applyBorder="1" applyAlignment="1">
      <alignment horizontal="center" vertical="center"/>
    </xf>
    <xf numFmtId="8" fontId="15" fillId="12" borderId="1" xfId="0" applyNumberFormat="1" applyFont="1" applyFill="1" applyBorder="1" applyAlignment="1">
      <alignment horizontal="center"/>
    </xf>
    <xf numFmtId="0" fontId="16" fillId="0" borderId="1" xfId="0" applyFont="1" applyBorder="1"/>
    <xf numFmtId="0" fontId="2" fillId="4" borderId="6" xfId="0" applyFont="1" applyFill="1" applyBorder="1" applyAlignment="1" applyProtection="1">
      <alignment horizontal="center"/>
    </xf>
    <xf numFmtId="0" fontId="2" fillId="4" borderId="7" xfId="0" applyFont="1" applyFill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right"/>
    </xf>
    <xf numFmtId="0" fontId="2" fillId="4" borderId="1" xfId="0" applyFont="1" applyFill="1" applyBorder="1" applyProtection="1"/>
    <xf numFmtId="0" fontId="0" fillId="8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0" fontId="2" fillId="8" borderId="6" xfId="0" applyFont="1" applyFill="1" applyBorder="1" applyAlignment="1" applyProtection="1">
      <alignment horizontal="right"/>
    </xf>
    <xf numFmtId="0" fontId="2" fillId="8" borderId="7" xfId="0" applyFont="1" applyFill="1" applyBorder="1" applyAlignment="1" applyProtection="1">
      <alignment horizontal="right"/>
    </xf>
    <xf numFmtId="164" fontId="2" fillId="0" borderId="1" xfId="0" applyNumberFormat="1" applyFont="1" applyBorder="1" applyAlignment="1" applyProtection="1">
      <alignment horizont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zoomScale="85" zoomScaleNormal="85" workbookViewId="0">
      <selection activeCell="H6" sqref="H6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11" t="s">
        <v>50</v>
      </c>
      <c r="B1" s="12" t="s">
        <v>51</v>
      </c>
      <c r="C1" s="12" t="s">
        <v>52</v>
      </c>
      <c r="D1" s="13" t="s">
        <v>53</v>
      </c>
    </row>
    <row r="2" spans="1:4" ht="51" customHeight="1" thickBot="1" x14ac:dyDescent="0.35">
      <c r="A2" s="52" t="s">
        <v>39</v>
      </c>
      <c r="B2" s="53"/>
      <c r="C2" s="53"/>
      <c r="D2" s="7" t="s">
        <v>69</v>
      </c>
    </row>
    <row r="3" spans="1:4" ht="43.5" customHeight="1" x14ac:dyDescent="0.3">
      <c r="A3" s="49" t="s">
        <v>56</v>
      </c>
      <c r="B3" s="6" t="s">
        <v>5</v>
      </c>
      <c r="C3" s="16" t="s">
        <v>38</v>
      </c>
      <c r="D3" s="19" t="s">
        <v>61</v>
      </c>
    </row>
    <row r="4" spans="1:4" ht="43.5" customHeight="1" x14ac:dyDescent="0.3">
      <c r="A4" s="50"/>
      <c r="B4" s="4" t="s">
        <v>29</v>
      </c>
      <c r="C4" s="17" t="s">
        <v>38</v>
      </c>
      <c r="D4" s="2" t="s">
        <v>45</v>
      </c>
    </row>
    <row r="5" spans="1:4" ht="43.5" customHeight="1" x14ac:dyDescent="0.3">
      <c r="A5" s="50"/>
      <c r="B5" s="4" t="s">
        <v>30</v>
      </c>
      <c r="C5" s="17" t="s">
        <v>38</v>
      </c>
      <c r="D5" s="2" t="s">
        <v>61</v>
      </c>
    </row>
    <row r="6" spans="1:4" ht="43.5" customHeight="1" x14ac:dyDescent="0.3">
      <c r="A6" s="50"/>
      <c r="B6" s="4" t="s">
        <v>31</v>
      </c>
      <c r="C6" s="17" t="s">
        <v>38</v>
      </c>
      <c r="D6" s="2" t="s">
        <v>45</v>
      </c>
    </row>
    <row r="7" spans="1:4" ht="43.5" customHeight="1" x14ac:dyDescent="0.3">
      <c r="A7" s="50"/>
      <c r="B7" s="4" t="s">
        <v>32</v>
      </c>
      <c r="C7" s="17" t="s">
        <v>38</v>
      </c>
      <c r="D7" s="2" t="s">
        <v>61</v>
      </c>
    </row>
    <row r="8" spans="1:4" ht="43.5" customHeight="1" x14ac:dyDescent="0.3">
      <c r="A8" s="50"/>
      <c r="B8" s="4" t="s">
        <v>33</v>
      </c>
      <c r="C8" s="17" t="s">
        <v>38</v>
      </c>
      <c r="D8" s="2" t="s">
        <v>45</v>
      </c>
    </row>
    <row r="9" spans="1:4" ht="43.5" customHeight="1" x14ac:dyDescent="0.3">
      <c r="A9" s="50"/>
      <c r="B9" s="4" t="s">
        <v>11</v>
      </c>
      <c r="C9" s="17" t="s">
        <v>38</v>
      </c>
      <c r="D9" s="20" t="s">
        <v>62</v>
      </c>
    </row>
    <row r="10" spans="1:4" ht="43.5" customHeight="1" thickBot="1" x14ac:dyDescent="0.35">
      <c r="A10" s="51"/>
      <c r="B10" s="5" t="s">
        <v>34</v>
      </c>
      <c r="C10" s="18" t="s">
        <v>38</v>
      </c>
      <c r="D10" s="3" t="s">
        <v>45</v>
      </c>
    </row>
  </sheetData>
  <sheetProtection algorithmName="SHA-512" hashValue="emJkpPKQrQFE6nQxgUKmUNXV7fMpjwLO1XLTqU4uf+VQWDWPrgR5+plKogsyvqLsT2EL/Ac5KFCl2txC0DEUVg==" saltValue="Wsn2vve0b5RrHRWESYE70w==" spinCount="100000" sheet="1" objects="1" scenarios="1"/>
  <mergeCells count="2">
    <mergeCell ref="A3:A10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E11"/>
  <sheetViews>
    <sheetView view="pageBreakPreview" zoomScale="145" zoomScaleNormal="145" zoomScaleSheetLayoutView="145" workbookViewId="0">
      <selection activeCell="D1" sqref="D1"/>
    </sheetView>
  </sheetViews>
  <sheetFormatPr baseColWidth="10" defaultRowHeight="14.4" x14ac:dyDescent="0.3"/>
  <cols>
    <col min="1" max="1" width="16.44140625" customWidth="1"/>
    <col min="2" max="5" width="31" customWidth="1"/>
  </cols>
  <sheetData>
    <row r="1" spans="1:5" x14ac:dyDescent="0.3">
      <c r="A1" s="76" t="s">
        <v>58</v>
      </c>
      <c r="B1" s="77"/>
      <c r="C1" s="78" t="s">
        <v>74</v>
      </c>
      <c r="D1" s="70"/>
      <c r="E1" s="79"/>
    </row>
    <row r="2" spans="1:5" x14ac:dyDescent="0.3">
      <c r="A2" s="80"/>
      <c r="B2" s="80" t="s">
        <v>36</v>
      </c>
      <c r="C2" s="80" t="s">
        <v>0</v>
      </c>
      <c r="D2" s="80" t="s">
        <v>35</v>
      </c>
      <c r="E2" s="80" t="s">
        <v>25</v>
      </c>
    </row>
    <row r="3" spans="1:5" x14ac:dyDescent="0.3">
      <c r="A3" s="81" t="s">
        <v>56</v>
      </c>
      <c r="B3" s="82" t="s">
        <v>5</v>
      </c>
      <c r="C3" s="83">
        <f>'45+'!B7</f>
        <v>0</v>
      </c>
      <c r="D3" s="83">
        <f>'45+'!C7</f>
        <v>0</v>
      </c>
      <c r="E3" s="83">
        <f>'45+'!D7</f>
        <v>0</v>
      </c>
    </row>
    <row r="4" spans="1:5" x14ac:dyDescent="0.3">
      <c r="A4" s="81"/>
      <c r="B4" s="82" t="s">
        <v>29</v>
      </c>
      <c r="C4" s="83">
        <f>'PAEM_Proyectos A y B'!B3</f>
        <v>0</v>
      </c>
      <c r="D4" s="83">
        <f>'PAEM_Proyectos A y B'!C3</f>
        <v>0</v>
      </c>
      <c r="E4" s="83">
        <f>'PAEM_Proyectos A y B'!D3</f>
        <v>0</v>
      </c>
    </row>
    <row r="5" spans="1:5" x14ac:dyDescent="0.3">
      <c r="A5" s="81"/>
      <c r="B5" s="82" t="s">
        <v>30</v>
      </c>
      <c r="C5" s="83">
        <f>'PAEM_Proyectos A y B'!B4</f>
        <v>0</v>
      </c>
      <c r="D5" s="83">
        <f>'PAEM_Proyectos A y B'!C4</f>
        <v>0</v>
      </c>
      <c r="E5" s="83">
        <f>'PAEM_Proyectos A y B'!D4</f>
        <v>0</v>
      </c>
    </row>
    <row r="6" spans="1:5" x14ac:dyDescent="0.3">
      <c r="A6" s="81"/>
      <c r="B6" s="82" t="s">
        <v>31</v>
      </c>
      <c r="C6" s="83">
        <f>'EE_Proyectos A y B'!B3</f>
        <v>0</v>
      </c>
      <c r="D6" s="83">
        <f>'EE_Proyectos A y B'!C3</f>
        <v>0</v>
      </c>
      <c r="E6" s="83">
        <f>'EE_Proyectos A y B'!D3</f>
        <v>0</v>
      </c>
    </row>
    <row r="7" spans="1:5" x14ac:dyDescent="0.3">
      <c r="A7" s="81"/>
      <c r="B7" s="82" t="s">
        <v>32</v>
      </c>
      <c r="C7" s="83">
        <f>'EE_Proyectos A y B'!B4</f>
        <v>0</v>
      </c>
      <c r="D7" s="83">
        <f>'EE_Proyectos A y B'!C4</f>
        <v>0</v>
      </c>
      <c r="E7" s="83">
        <f>'EE_Proyectos A y B'!D4</f>
        <v>0</v>
      </c>
    </row>
    <row r="8" spans="1:5" x14ac:dyDescent="0.3">
      <c r="A8" s="81"/>
      <c r="B8" s="82" t="s">
        <v>33</v>
      </c>
      <c r="C8" s="83">
        <f>'FP Dual y Ferias FP'!B3</f>
        <v>0</v>
      </c>
      <c r="D8" s="83">
        <f>'FP Dual y Ferias FP'!C3</f>
        <v>0</v>
      </c>
      <c r="E8" s="83">
        <f>'FP Dual y Ferias FP'!D3</f>
        <v>0</v>
      </c>
    </row>
    <row r="9" spans="1:5" x14ac:dyDescent="0.3">
      <c r="A9" s="81"/>
      <c r="B9" s="82" t="s">
        <v>11</v>
      </c>
      <c r="C9" s="83">
        <f>'FP Dual y Ferias FP'!E11</f>
        <v>0</v>
      </c>
      <c r="D9" s="83">
        <f>'FP Dual y Ferias FP'!F11</f>
        <v>0</v>
      </c>
      <c r="E9" s="83">
        <f>'FP Dual y Ferias FP'!G11</f>
        <v>0</v>
      </c>
    </row>
    <row r="10" spans="1:5" x14ac:dyDescent="0.3">
      <c r="A10" s="81"/>
      <c r="B10" s="82" t="s">
        <v>34</v>
      </c>
      <c r="C10" s="83">
        <f>'Red Embajadores'!B4</f>
        <v>0</v>
      </c>
      <c r="D10" s="83">
        <f>'Red Embajadores'!C4</f>
        <v>0</v>
      </c>
      <c r="E10" s="83">
        <f>'Red Embajadores'!D4</f>
        <v>0</v>
      </c>
    </row>
    <row r="11" spans="1:5" x14ac:dyDescent="0.3">
      <c r="A11" s="84" t="s">
        <v>73</v>
      </c>
      <c r="B11" s="85"/>
      <c r="C11" s="86">
        <f>SUM(C3:C10)</f>
        <v>0</v>
      </c>
      <c r="D11" s="86">
        <f t="shared" ref="D11:E11" si="0">SUM(D3:D10)</f>
        <v>0</v>
      </c>
      <c r="E11" s="86">
        <f t="shared" si="0"/>
        <v>0</v>
      </c>
    </row>
  </sheetData>
  <sheetProtection algorithmName="SHA-512" hashValue="YZ49DV47L4herUrAvc1KI1g2qzM6dW6Lk01NS3NtDBjgMu/Y/Sr+4pfA7dR7xGGgZae7HYsB8RXBk3+6a3hrCw==" saltValue="6/NVHhCH+8nHJpKxxbyrAQ==" spinCount="100000" sheet="1" objects="1" scenarios="1"/>
  <mergeCells count="3">
    <mergeCell ref="A3:A10"/>
    <mergeCell ref="A11:B11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FF762B-33CF-4ECA-A72F-AC78A373CD6E}">
          <x14:formula1>
            <xm:f>Hoja1!$A$1:$A$18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8BE-B821-4FD6-A20F-5A58CCA223E7}">
  <dimension ref="A1:B18"/>
  <sheetViews>
    <sheetView workbookViewId="0">
      <selection sqref="A1:B18"/>
    </sheetView>
  </sheetViews>
  <sheetFormatPr baseColWidth="10" defaultRowHeight="14.4" x14ac:dyDescent="0.3"/>
  <sheetData>
    <row r="1" spans="1:2" x14ac:dyDescent="0.3">
      <c r="A1" s="71" t="s">
        <v>75</v>
      </c>
      <c r="B1" s="72">
        <v>2496.9</v>
      </c>
    </row>
    <row r="2" spans="1:2" x14ac:dyDescent="0.3">
      <c r="A2" s="71" t="s">
        <v>76</v>
      </c>
      <c r="B2" s="72">
        <v>2812.6</v>
      </c>
    </row>
    <row r="3" spans="1:2" x14ac:dyDescent="0.3">
      <c r="A3" s="71" t="s">
        <v>77</v>
      </c>
      <c r="B3" s="73">
        <v>2812.6</v>
      </c>
    </row>
    <row r="4" spans="1:2" x14ac:dyDescent="0.3">
      <c r="A4" s="71" t="s">
        <v>78</v>
      </c>
      <c r="B4" s="72">
        <v>2611.6999999999998</v>
      </c>
    </row>
    <row r="5" spans="1:2" x14ac:dyDescent="0.3">
      <c r="A5" s="71" t="s">
        <v>79</v>
      </c>
      <c r="B5" s="74">
        <v>2755.2</v>
      </c>
    </row>
    <row r="6" spans="1:2" x14ac:dyDescent="0.3">
      <c r="A6" s="71" t="s">
        <v>80</v>
      </c>
      <c r="B6" s="72">
        <v>2525.6</v>
      </c>
    </row>
    <row r="7" spans="1:2" x14ac:dyDescent="0.3">
      <c r="A7" s="71" t="s">
        <v>81</v>
      </c>
      <c r="B7" s="74">
        <v>2611.6999999999998</v>
      </c>
    </row>
    <row r="8" spans="1:2" x14ac:dyDescent="0.3">
      <c r="A8" s="71" t="s">
        <v>82</v>
      </c>
      <c r="B8" s="72">
        <v>3128.3</v>
      </c>
    </row>
    <row r="9" spans="1:2" x14ac:dyDescent="0.3">
      <c r="A9" s="71" t="s">
        <v>83</v>
      </c>
      <c r="B9" s="74">
        <v>3070.9</v>
      </c>
    </row>
    <row r="10" spans="1:2" x14ac:dyDescent="0.3">
      <c r="A10" s="71" t="s">
        <v>84</v>
      </c>
      <c r="B10" s="72">
        <v>2611.6999999999998</v>
      </c>
    </row>
    <row r="11" spans="1:2" x14ac:dyDescent="0.3">
      <c r="A11" s="71" t="s">
        <v>85</v>
      </c>
      <c r="B11" s="74">
        <v>2410.8000000000002</v>
      </c>
    </row>
    <row r="12" spans="1:2" x14ac:dyDescent="0.3">
      <c r="A12" s="71" t="s">
        <v>86</v>
      </c>
      <c r="B12" s="72">
        <v>2525.6</v>
      </c>
    </row>
    <row r="13" spans="1:2" x14ac:dyDescent="0.3">
      <c r="A13" s="75" t="s">
        <v>87</v>
      </c>
      <c r="B13" s="74">
        <v>2755.2</v>
      </c>
    </row>
    <row r="14" spans="1:2" x14ac:dyDescent="0.3">
      <c r="A14" s="71" t="s">
        <v>88</v>
      </c>
      <c r="B14" s="74">
        <v>2640.4</v>
      </c>
    </row>
    <row r="15" spans="1:2" x14ac:dyDescent="0.3">
      <c r="A15" s="71" t="s">
        <v>89</v>
      </c>
      <c r="B15" s="72">
        <v>3386.6</v>
      </c>
    </row>
    <row r="16" spans="1:2" x14ac:dyDescent="0.3">
      <c r="A16" s="71" t="s">
        <v>90</v>
      </c>
      <c r="B16" s="72">
        <v>2410.8000000000002</v>
      </c>
    </row>
    <row r="17" spans="1:2" x14ac:dyDescent="0.3">
      <c r="A17" s="71" t="s">
        <v>91</v>
      </c>
      <c r="B17" s="74">
        <v>3070.9</v>
      </c>
    </row>
    <row r="18" spans="1:2" x14ac:dyDescent="0.3">
      <c r="A18" s="71" t="s">
        <v>92</v>
      </c>
      <c r="B18" s="72">
        <v>3357.9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K22"/>
  <sheetViews>
    <sheetView showGridLines="0" view="pageBreakPreview" zoomScale="115" zoomScaleNormal="100" zoomScaleSheetLayoutView="115" workbookViewId="0">
      <selection activeCell="F3" sqref="F3"/>
    </sheetView>
  </sheetViews>
  <sheetFormatPr baseColWidth="10" defaultRowHeight="14.4" x14ac:dyDescent="0.3"/>
  <cols>
    <col min="1" max="1" width="31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55" t="s">
        <v>37</v>
      </c>
      <c r="B1" s="58" t="s">
        <v>5</v>
      </c>
      <c r="C1" s="58"/>
      <c r="D1" s="58"/>
    </row>
    <row r="2" spans="1:11" ht="15.75" customHeight="1" x14ac:dyDescent="0.3">
      <c r="A2" s="56"/>
      <c r="B2" s="30" t="s">
        <v>0</v>
      </c>
      <c r="C2" s="30" t="s">
        <v>57</v>
      </c>
      <c r="D2" s="30" t="s">
        <v>63</v>
      </c>
      <c r="K2" s="1"/>
    </row>
    <row r="3" spans="1:11" ht="15.75" customHeight="1" x14ac:dyDescent="0.3">
      <c r="A3" s="31" t="s">
        <v>13</v>
      </c>
      <c r="B3" s="23">
        <f>B11*B12</f>
        <v>0</v>
      </c>
      <c r="C3" s="23">
        <f>B3*0.6964</f>
        <v>0</v>
      </c>
      <c r="D3" s="23">
        <f>B3-C3</f>
        <v>0</v>
      </c>
      <c r="F3" s="48"/>
      <c r="K3" s="1"/>
    </row>
    <row r="4" spans="1:11" x14ac:dyDescent="0.3">
      <c r="A4" s="31" t="s">
        <v>24</v>
      </c>
      <c r="B4" s="23">
        <f>E22</f>
        <v>0</v>
      </c>
      <c r="C4" s="23">
        <f t="shared" ref="C4:C6" si="0">B4*0.6964</f>
        <v>0</v>
      </c>
      <c r="D4" s="23">
        <f t="shared" ref="D4:D7" si="1">B4-C4</f>
        <v>0</v>
      </c>
      <c r="E4" s="47"/>
      <c r="K4" s="1"/>
    </row>
    <row r="5" spans="1:11" x14ac:dyDescent="0.3">
      <c r="A5" s="31" t="s">
        <v>14</v>
      </c>
      <c r="B5" s="23">
        <f>C11*C12</f>
        <v>0</v>
      </c>
      <c r="C5" s="23">
        <f t="shared" si="0"/>
        <v>0</v>
      </c>
      <c r="D5" s="23">
        <f t="shared" si="1"/>
        <v>0</v>
      </c>
      <c r="K5" s="1"/>
    </row>
    <row r="6" spans="1:11" x14ac:dyDescent="0.3">
      <c r="A6" s="31" t="s">
        <v>15</v>
      </c>
      <c r="B6" s="23">
        <f>D11*D12</f>
        <v>0</v>
      </c>
      <c r="C6" s="23">
        <f t="shared" si="0"/>
        <v>0</v>
      </c>
      <c r="D6" s="23">
        <f t="shared" si="1"/>
        <v>0</v>
      </c>
    </row>
    <row r="7" spans="1:11" x14ac:dyDescent="0.3">
      <c r="A7" s="32" t="s">
        <v>12</v>
      </c>
      <c r="B7" s="28">
        <f>SUM(B3:B6)</f>
        <v>0</v>
      </c>
      <c r="C7" s="28">
        <f>SUM(C3:C6)</f>
        <v>0</v>
      </c>
      <c r="D7" s="28">
        <f t="shared" si="1"/>
        <v>0</v>
      </c>
    </row>
    <row r="9" spans="1:11" x14ac:dyDescent="0.3">
      <c r="A9" s="58" t="s">
        <v>17</v>
      </c>
      <c r="B9" s="58"/>
      <c r="C9" s="58"/>
      <c r="D9" s="58"/>
    </row>
    <row r="10" spans="1:11" ht="28.8" x14ac:dyDescent="0.3">
      <c r="A10" s="31"/>
      <c r="B10" s="33" t="s">
        <v>8</v>
      </c>
      <c r="C10" s="33" t="s">
        <v>10</v>
      </c>
      <c r="D10" s="33" t="s">
        <v>9</v>
      </c>
    </row>
    <row r="11" spans="1:11" x14ac:dyDescent="0.3">
      <c r="A11" s="31" t="s">
        <v>7</v>
      </c>
      <c r="B11" s="14"/>
      <c r="C11" s="14"/>
      <c r="D11" s="14"/>
    </row>
    <row r="12" spans="1:11" x14ac:dyDescent="0.3">
      <c r="A12" s="31" t="s">
        <v>16</v>
      </c>
      <c r="B12" s="34">
        <v>230.75</v>
      </c>
      <c r="C12" s="34">
        <v>249.98</v>
      </c>
      <c r="D12" s="34">
        <v>5000</v>
      </c>
    </row>
    <row r="13" spans="1:11" x14ac:dyDescent="0.3">
      <c r="A13" s="31" t="s">
        <v>18</v>
      </c>
      <c r="B13" s="26">
        <f t="shared" ref="B13" si="2">B12*B11</f>
        <v>0</v>
      </c>
      <c r="C13" s="26">
        <f>C12*C11</f>
        <v>0</v>
      </c>
      <c r="D13" s="26">
        <f>D12*D11</f>
        <v>0</v>
      </c>
    </row>
    <row r="15" spans="1:11" x14ac:dyDescent="0.3">
      <c r="A15" s="58" t="s">
        <v>19</v>
      </c>
      <c r="B15" s="58"/>
      <c r="C15" s="58"/>
      <c r="D15" s="58"/>
      <c r="E15" s="58"/>
      <c r="F15" s="58"/>
      <c r="G15" s="58"/>
    </row>
    <row r="16" spans="1:11" x14ac:dyDescent="0.3">
      <c r="A16" s="35" t="s">
        <v>23</v>
      </c>
      <c r="B16" s="33" t="s">
        <v>20</v>
      </c>
      <c r="C16" s="33" t="s">
        <v>27</v>
      </c>
      <c r="D16" s="33" t="s">
        <v>46</v>
      </c>
      <c r="E16" s="30" t="s">
        <v>0</v>
      </c>
      <c r="F16" s="30" t="s">
        <v>57</v>
      </c>
      <c r="G16" s="30" t="s">
        <v>63</v>
      </c>
    </row>
    <row r="17" spans="1:7" x14ac:dyDescent="0.3">
      <c r="A17" s="54" t="s">
        <v>21</v>
      </c>
      <c r="B17" s="25">
        <v>30</v>
      </c>
      <c r="C17" s="46">
        <f>IFERROR(VLOOKUP(RESUMEN!$D$1,Hoja1!$A$1:$B$18,2,FALSE),0)</f>
        <v>0</v>
      </c>
      <c r="D17" s="14"/>
      <c r="E17" s="34">
        <f>C17*D17</f>
        <v>0</v>
      </c>
      <c r="F17" s="34">
        <f>E17*0.6964</f>
        <v>0</v>
      </c>
      <c r="G17" s="26">
        <f>E17-F17</f>
        <v>0</v>
      </c>
    </row>
    <row r="18" spans="1:7" x14ac:dyDescent="0.3">
      <c r="A18" s="54"/>
      <c r="B18" s="25">
        <v>60</v>
      </c>
      <c r="C18" s="46">
        <f>IFERROR(VLOOKUP(RESUMEN!$D$1,Hoja1!$A$1:$B$18,2,FALSE),0)</f>
        <v>0</v>
      </c>
      <c r="D18" s="14"/>
      <c r="E18" s="34">
        <f t="shared" ref="E18:E21" si="3">C18*D18</f>
        <v>0</v>
      </c>
      <c r="F18" s="34">
        <f t="shared" ref="F18:F21" si="4">E18*0.6964</f>
        <v>0</v>
      </c>
      <c r="G18" s="26">
        <f t="shared" ref="G18:G21" si="5">E18-F18</f>
        <v>0</v>
      </c>
    </row>
    <row r="19" spans="1:7" x14ac:dyDescent="0.3">
      <c r="A19" s="54"/>
      <c r="B19" s="25">
        <v>90</v>
      </c>
      <c r="C19" s="46">
        <f>IFERROR(VLOOKUP(RESUMEN!$D$1,Hoja1!$A$1:$B$18,2,FALSE),0)</f>
        <v>0</v>
      </c>
      <c r="D19" s="14"/>
      <c r="E19" s="34">
        <f t="shared" si="3"/>
        <v>0</v>
      </c>
      <c r="F19" s="34">
        <f t="shared" si="4"/>
        <v>0</v>
      </c>
      <c r="G19" s="26">
        <f t="shared" si="5"/>
        <v>0</v>
      </c>
    </row>
    <row r="20" spans="1:7" x14ac:dyDescent="0.3">
      <c r="A20" s="54"/>
      <c r="B20" s="25">
        <v>120</v>
      </c>
      <c r="C20" s="46">
        <f>IFERROR(VLOOKUP(RESUMEN!$D$1,Hoja1!$A$1:$B$18,2,FALSE),0)</f>
        <v>0</v>
      </c>
      <c r="D20" s="14"/>
      <c r="E20" s="34">
        <f t="shared" si="3"/>
        <v>0</v>
      </c>
      <c r="F20" s="34">
        <f t="shared" si="4"/>
        <v>0</v>
      </c>
      <c r="G20" s="26">
        <f t="shared" si="5"/>
        <v>0</v>
      </c>
    </row>
    <row r="21" spans="1:7" x14ac:dyDescent="0.3">
      <c r="A21" s="54"/>
      <c r="B21" s="25">
        <v>150</v>
      </c>
      <c r="C21" s="46">
        <f>IFERROR(VLOOKUP(RESUMEN!$D$1,Hoja1!$A$1:$B$18,2,FALSE),0)</f>
        <v>0</v>
      </c>
      <c r="D21" s="14"/>
      <c r="E21" s="34">
        <f t="shared" si="3"/>
        <v>0</v>
      </c>
      <c r="F21" s="34">
        <f t="shared" si="4"/>
        <v>0</v>
      </c>
      <c r="G21" s="26">
        <f t="shared" si="5"/>
        <v>0</v>
      </c>
    </row>
    <row r="22" spans="1:7" x14ac:dyDescent="0.3">
      <c r="A22" s="57" t="s">
        <v>22</v>
      </c>
      <c r="B22" s="57"/>
      <c r="C22" s="57"/>
      <c r="D22" s="25">
        <f>SUM(D17:D21)</f>
        <v>0</v>
      </c>
      <c r="E22" s="34">
        <f>SUM(E17:E21)</f>
        <v>0</v>
      </c>
      <c r="F22" s="34">
        <f>SUM(F17:F21)</f>
        <v>0</v>
      </c>
      <c r="G22" s="34">
        <f>SUM(G17:G21)</f>
        <v>0</v>
      </c>
    </row>
  </sheetData>
  <sheetProtection algorithmName="SHA-512" hashValue="/qeb9whkm1FlPfhigdZNfa3wKVinSR7/bY0rC0JjRSstzB855egrEHosrl39zwBargg6BT5ayGUGMnf4ygJtEA==" saltValue="d91D/BT83MlnGev6JtejSA==" spinCount="100000" sheet="1" objects="1" scenarios="1"/>
  <mergeCells count="6">
    <mergeCell ref="A22:C22"/>
    <mergeCell ref="A15:G15"/>
    <mergeCell ref="B1:D1"/>
    <mergeCell ref="A17:A21"/>
    <mergeCell ref="A9:D9"/>
    <mergeCell ref="A1:A2"/>
  </mergeCells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G14"/>
  <sheetViews>
    <sheetView showGridLines="0" view="pageBreakPreview" zoomScale="115" zoomScaleNormal="100" zoomScaleSheetLayoutView="115" workbookViewId="0">
      <selection activeCell="C9" sqref="C9:C13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5" t="s">
        <v>37</v>
      </c>
      <c r="B1" s="59" t="s">
        <v>2</v>
      </c>
      <c r="C1" s="59"/>
      <c r="D1" s="59"/>
      <c r="F1" s="60" t="s">
        <v>41</v>
      </c>
      <c r="G1" s="61"/>
    </row>
    <row r="2" spans="1:7" ht="28.8" x14ac:dyDescent="0.3">
      <c r="A2" s="56"/>
      <c r="B2" s="22" t="s">
        <v>0</v>
      </c>
      <c r="C2" s="22" t="s">
        <v>57</v>
      </c>
      <c r="D2" s="22" t="s">
        <v>63</v>
      </c>
      <c r="F2" s="36" t="s">
        <v>49</v>
      </c>
      <c r="G2" s="37" t="s">
        <v>42</v>
      </c>
    </row>
    <row r="3" spans="1:7" ht="15" thickBot="1" x14ac:dyDescent="0.35">
      <c r="A3" s="29" t="s">
        <v>40</v>
      </c>
      <c r="B3" s="23">
        <f>F3*G3</f>
        <v>0</v>
      </c>
      <c r="C3" s="23">
        <f>B3*0.6964</f>
        <v>0</v>
      </c>
      <c r="D3" s="23">
        <f>B3-C3</f>
        <v>0</v>
      </c>
      <c r="F3" s="15"/>
      <c r="G3" s="38">
        <v>38.46</v>
      </c>
    </row>
    <row r="4" spans="1:7" x14ac:dyDescent="0.3">
      <c r="A4" s="29" t="s">
        <v>1</v>
      </c>
      <c r="B4" s="23">
        <f>E14</f>
        <v>0</v>
      </c>
      <c r="C4" s="23">
        <f>B4*0.6964</f>
        <v>0</v>
      </c>
      <c r="D4" s="23">
        <f>B4-C4</f>
        <v>0</v>
      </c>
    </row>
    <row r="5" spans="1:7" x14ac:dyDescent="0.3">
      <c r="A5" s="39" t="s">
        <v>6</v>
      </c>
      <c r="B5" s="28">
        <f t="shared" ref="B5:C5" si="0">SUM(B3:B4)</f>
        <v>0</v>
      </c>
      <c r="C5" s="28">
        <f t="shared" si="0"/>
        <v>0</v>
      </c>
      <c r="D5" s="28">
        <f>SUM(D3:D4)</f>
        <v>0</v>
      </c>
      <c r="F5" s="48"/>
    </row>
    <row r="6" spans="1:7" x14ac:dyDescent="0.3">
      <c r="E6" s="1"/>
      <c r="F6" s="1"/>
    </row>
    <row r="7" spans="1:7" x14ac:dyDescent="0.3">
      <c r="A7" s="66" t="s">
        <v>54</v>
      </c>
      <c r="B7" s="66"/>
      <c r="C7" s="66"/>
      <c r="D7" s="66"/>
      <c r="E7" s="66"/>
      <c r="F7" s="66"/>
      <c r="G7" s="66"/>
    </row>
    <row r="8" spans="1:7" x14ac:dyDescent="0.3">
      <c r="A8" s="10" t="s">
        <v>26</v>
      </c>
      <c r="B8" s="10" t="s">
        <v>20</v>
      </c>
      <c r="C8" s="10" t="s">
        <v>27</v>
      </c>
      <c r="D8" s="10" t="s">
        <v>7</v>
      </c>
      <c r="E8" s="10" t="s">
        <v>0</v>
      </c>
      <c r="F8" s="10" t="s">
        <v>57</v>
      </c>
      <c r="G8" s="10" t="s">
        <v>25</v>
      </c>
    </row>
    <row r="9" spans="1:7" x14ac:dyDescent="0.3">
      <c r="A9" s="63" t="s">
        <v>21</v>
      </c>
      <c r="B9" s="8">
        <v>30</v>
      </c>
      <c r="C9" s="46">
        <f>IFERROR(VLOOKUP(RESUMEN!$D$1,Hoja1!$A$1:$B$18,2,FALSE),0)</f>
        <v>0</v>
      </c>
      <c r="D9" s="9"/>
      <c r="E9" s="23">
        <f>C9*D9</f>
        <v>0</v>
      </c>
      <c r="F9" s="23">
        <f>+E9*0.6964%</f>
        <v>0</v>
      </c>
      <c r="G9" s="23">
        <f t="shared" ref="G9" si="1">+E9-F9</f>
        <v>0</v>
      </c>
    </row>
    <row r="10" spans="1:7" x14ac:dyDescent="0.3">
      <c r="A10" s="64"/>
      <c r="B10" s="8">
        <v>60</v>
      </c>
      <c r="C10" s="46">
        <f>IFERROR(VLOOKUP(RESUMEN!$D$1,Hoja1!$A$1:$B$18,2,FALSE),0)</f>
        <v>0</v>
      </c>
      <c r="D10" s="9"/>
      <c r="E10" s="23">
        <f t="shared" ref="E10:E13" si="2">C10*D10</f>
        <v>0</v>
      </c>
      <c r="F10" s="23">
        <f t="shared" ref="F10:F13" si="3">+E10*0.6964%</f>
        <v>0</v>
      </c>
      <c r="G10" s="23">
        <f t="shared" ref="G10:G13" si="4">+E10-F10</f>
        <v>0</v>
      </c>
    </row>
    <row r="11" spans="1:7" x14ac:dyDescent="0.3">
      <c r="A11" s="64"/>
      <c r="B11" s="8">
        <v>90</v>
      </c>
      <c r="C11" s="46">
        <f>IFERROR(VLOOKUP(RESUMEN!$D$1,Hoja1!$A$1:$B$18,2,FALSE),0)</f>
        <v>0</v>
      </c>
      <c r="D11" s="9"/>
      <c r="E11" s="23">
        <f t="shared" si="2"/>
        <v>0</v>
      </c>
      <c r="F11" s="23">
        <f t="shared" si="3"/>
        <v>0</v>
      </c>
      <c r="G11" s="23">
        <f t="shared" si="4"/>
        <v>0</v>
      </c>
    </row>
    <row r="12" spans="1:7" x14ac:dyDescent="0.3">
      <c r="A12" s="64"/>
      <c r="B12" s="8">
        <v>120</v>
      </c>
      <c r="C12" s="46">
        <f>IFERROR(VLOOKUP(RESUMEN!$D$1,Hoja1!$A$1:$B$18,2,FALSE),0)</f>
        <v>0</v>
      </c>
      <c r="D12" s="9"/>
      <c r="E12" s="23">
        <f t="shared" si="2"/>
        <v>0</v>
      </c>
      <c r="F12" s="23">
        <f t="shared" si="3"/>
        <v>0</v>
      </c>
      <c r="G12" s="23">
        <f t="shared" si="4"/>
        <v>0</v>
      </c>
    </row>
    <row r="13" spans="1:7" x14ac:dyDescent="0.3">
      <c r="A13" s="65"/>
      <c r="B13" s="8">
        <v>150</v>
      </c>
      <c r="C13" s="46">
        <f>IFERROR(VLOOKUP(RESUMEN!$D$1,Hoja1!$A$1:$B$18,2,FALSE),0)</f>
        <v>0</v>
      </c>
      <c r="D13" s="9"/>
      <c r="E13" s="23">
        <f t="shared" si="2"/>
        <v>0</v>
      </c>
      <c r="F13" s="23">
        <f t="shared" si="3"/>
        <v>0</v>
      </c>
      <c r="G13" s="23">
        <f t="shared" si="4"/>
        <v>0</v>
      </c>
    </row>
    <row r="14" spans="1:7" x14ac:dyDescent="0.3">
      <c r="A14" s="62" t="s">
        <v>66</v>
      </c>
      <c r="B14" s="62"/>
      <c r="C14" s="62"/>
      <c r="D14" s="40">
        <f>SUM(D9:D13)</f>
        <v>0</v>
      </c>
      <c r="E14" s="28">
        <f>SUM(E9:E13)</f>
        <v>0</v>
      </c>
      <c r="F14" s="28">
        <f>SUM(F9:F13)</f>
        <v>0</v>
      </c>
      <c r="G14" s="28">
        <f>SUM(G9:G13)</f>
        <v>0</v>
      </c>
    </row>
  </sheetData>
  <sheetProtection algorithmName="SHA-512" hashValue="T35exD7NFX0MEia2/HlmMrttMuJYNLAZzeaTGda1R+RcuAOUqxnVlzo/Dho66KZPeDRD9O1xBjySGKflvUBSlg==" saltValue="UQw+msYtqVJe4zbShDZtPA==" spinCount="100000" sheet="1" objects="1" scenarios="1"/>
  <mergeCells count="6">
    <mergeCell ref="B1:D1"/>
    <mergeCell ref="F1:G1"/>
    <mergeCell ref="A1:A2"/>
    <mergeCell ref="A14:C14"/>
    <mergeCell ref="A9:A13"/>
    <mergeCell ref="A7:G7"/>
  </mergeCells>
  <pageMargins left="0.7" right="0.7" top="0.75" bottom="0.75" header="0.3" footer="0.3"/>
  <pageSetup paperSize="9" scale="48" orientation="portrait" r:id="rId1"/>
  <ignoredErrors>
    <ignoredError sqref="A4:G4 B14:G14 A13:B13 A12:B12 E12:G12 A3 G3 A9:B11 D9:G11 D13:G13 A6:G8 A5:D5 G5 C3:E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14"/>
  <sheetViews>
    <sheetView showGridLines="0" view="pageBreakPreview" zoomScaleNormal="100" zoomScaleSheetLayoutView="100" workbookViewId="0">
      <selection activeCell="C9" sqref="C9:C13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5" t="s">
        <v>37</v>
      </c>
      <c r="B1" s="59" t="s">
        <v>3</v>
      </c>
      <c r="C1" s="59"/>
      <c r="D1" s="59"/>
      <c r="F1" s="60" t="s">
        <v>41</v>
      </c>
      <c r="G1" s="61"/>
    </row>
    <row r="2" spans="1:7" ht="28.8" x14ac:dyDescent="0.3">
      <c r="A2" s="56"/>
      <c r="B2" s="22" t="s">
        <v>0</v>
      </c>
      <c r="C2" s="22" t="s">
        <v>57</v>
      </c>
      <c r="D2" s="22" t="s">
        <v>63</v>
      </c>
      <c r="F2" s="36" t="s">
        <v>49</v>
      </c>
      <c r="G2" s="37" t="s">
        <v>42</v>
      </c>
    </row>
    <row r="3" spans="1:7" ht="15" thickBot="1" x14ac:dyDescent="0.35">
      <c r="A3" s="29" t="s">
        <v>40</v>
      </c>
      <c r="B3" s="23">
        <f>F3*G3</f>
        <v>0</v>
      </c>
      <c r="C3" s="23">
        <f>B3*0.6964</f>
        <v>0</v>
      </c>
      <c r="D3" s="23">
        <f>B3-C3</f>
        <v>0</v>
      </c>
      <c r="F3" s="15">
        <v>0</v>
      </c>
      <c r="G3" s="38">
        <v>38.46</v>
      </c>
    </row>
    <row r="4" spans="1:7" x14ac:dyDescent="0.3">
      <c r="A4" s="29" t="s">
        <v>1</v>
      </c>
      <c r="B4" s="23">
        <f>E14</f>
        <v>0</v>
      </c>
      <c r="C4" s="23">
        <f>B4*0.6964</f>
        <v>0</v>
      </c>
      <c r="D4" s="23">
        <f>B4-C4</f>
        <v>0</v>
      </c>
    </row>
    <row r="5" spans="1:7" x14ac:dyDescent="0.3">
      <c r="A5" s="39" t="s">
        <v>6</v>
      </c>
      <c r="B5" s="28">
        <f t="shared" ref="B5:C5" si="0">SUM(B3:B4)</f>
        <v>0</v>
      </c>
      <c r="C5" s="28">
        <f t="shared" si="0"/>
        <v>0</v>
      </c>
      <c r="D5" s="28">
        <f>SUM(D3:D4)</f>
        <v>0</v>
      </c>
      <c r="F5" s="48"/>
    </row>
    <row r="6" spans="1:7" x14ac:dyDescent="0.3">
      <c r="E6" s="1"/>
      <c r="F6" s="1"/>
    </row>
    <row r="7" spans="1:7" x14ac:dyDescent="0.3">
      <c r="A7" s="66" t="s">
        <v>55</v>
      </c>
      <c r="B7" s="66"/>
      <c r="C7" s="66"/>
      <c r="D7" s="66"/>
      <c r="E7" s="66"/>
      <c r="F7" s="66"/>
      <c r="G7" s="66"/>
    </row>
    <row r="8" spans="1:7" x14ac:dyDescent="0.3">
      <c r="A8" s="10" t="s">
        <v>26</v>
      </c>
      <c r="B8" s="10" t="s">
        <v>20</v>
      </c>
      <c r="C8" s="10" t="s">
        <v>27</v>
      </c>
      <c r="D8" s="10" t="s">
        <v>7</v>
      </c>
      <c r="E8" s="10" t="s">
        <v>0</v>
      </c>
      <c r="F8" s="10" t="s">
        <v>57</v>
      </c>
      <c r="G8" s="10" t="s">
        <v>25</v>
      </c>
    </row>
    <row r="9" spans="1:7" x14ac:dyDescent="0.3">
      <c r="A9" s="63" t="s">
        <v>47</v>
      </c>
      <c r="B9" s="8">
        <v>30</v>
      </c>
      <c r="C9" s="46">
        <f>IFERROR(VLOOKUP(RESUMEN!$D$1,Hoja1!$A$1:$B$18,2,FALSE),0)</f>
        <v>0</v>
      </c>
      <c r="D9" s="9"/>
      <c r="E9" s="23">
        <f>C9*D9</f>
        <v>0</v>
      </c>
      <c r="F9" s="23">
        <f>+E9*69.64%</f>
        <v>0</v>
      </c>
      <c r="G9" s="23">
        <f t="shared" ref="G9:G13" si="1">+E9-F9</f>
        <v>0</v>
      </c>
    </row>
    <row r="10" spans="1:7" x14ac:dyDescent="0.3">
      <c r="A10" s="64"/>
      <c r="B10" s="8">
        <v>60</v>
      </c>
      <c r="C10" s="46">
        <f>IFERROR(VLOOKUP(RESUMEN!$D$1,Hoja1!$A$1:$B$18,2,FALSE),0)</f>
        <v>0</v>
      </c>
      <c r="D10" s="9"/>
      <c r="E10" s="23">
        <f t="shared" ref="E10:E13" si="2">C10*D10</f>
        <v>0</v>
      </c>
      <c r="F10" s="23">
        <f t="shared" ref="F10:F13" si="3">+E10*69.64%</f>
        <v>0</v>
      </c>
      <c r="G10" s="23">
        <f t="shared" si="1"/>
        <v>0</v>
      </c>
    </row>
    <row r="11" spans="1:7" x14ac:dyDescent="0.3">
      <c r="A11" s="64"/>
      <c r="B11" s="8">
        <v>90</v>
      </c>
      <c r="C11" s="46">
        <f>IFERROR(VLOOKUP(RESUMEN!$D$1,Hoja1!$A$1:$B$18,2,FALSE),0)</f>
        <v>0</v>
      </c>
      <c r="D11" s="9"/>
      <c r="E11" s="23">
        <f t="shared" si="2"/>
        <v>0</v>
      </c>
      <c r="F11" s="23">
        <f t="shared" si="3"/>
        <v>0</v>
      </c>
      <c r="G11" s="23">
        <f t="shared" si="1"/>
        <v>0</v>
      </c>
    </row>
    <row r="12" spans="1:7" x14ac:dyDescent="0.3">
      <c r="A12" s="64"/>
      <c r="B12" s="8">
        <v>120</v>
      </c>
      <c r="C12" s="46">
        <f>IFERROR(VLOOKUP(RESUMEN!$D$1,Hoja1!$A$1:$B$18,2,FALSE),0)</f>
        <v>0</v>
      </c>
      <c r="D12" s="9"/>
      <c r="E12" s="23">
        <f t="shared" si="2"/>
        <v>0</v>
      </c>
      <c r="F12" s="23">
        <f t="shared" si="3"/>
        <v>0</v>
      </c>
      <c r="G12" s="23">
        <f t="shared" si="1"/>
        <v>0</v>
      </c>
    </row>
    <row r="13" spans="1:7" x14ac:dyDescent="0.3">
      <c r="A13" s="65"/>
      <c r="B13" s="8">
        <v>150</v>
      </c>
      <c r="C13" s="46">
        <f>IFERROR(VLOOKUP(RESUMEN!$D$1,Hoja1!$A$1:$B$18,2,FALSE),0)</f>
        <v>0</v>
      </c>
      <c r="D13" s="9"/>
      <c r="E13" s="23">
        <f t="shared" si="2"/>
        <v>0</v>
      </c>
      <c r="F13" s="23">
        <f t="shared" si="3"/>
        <v>0</v>
      </c>
      <c r="G13" s="23">
        <f t="shared" si="1"/>
        <v>0</v>
      </c>
    </row>
    <row r="14" spans="1:7" x14ac:dyDescent="0.3">
      <c r="A14" s="62" t="s">
        <v>67</v>
      </c>
      <c r="B14" s="62"/>
      <c r="C14" s="62"/>
      <c r="D14" s="40">
        <f>SUM(D9:D13)</f>
        <v>0</v>
      </c>
      <c r="E14" s="28">
        <f>SUM(E9:E13)</f>
        <v>0</v>
      </c>
      <c r="F14" s="28">
        <f>SUM(F9:F13)</f>
        <v>0</v>
      </c>
      <c r="G14" s="28">
        <f>SUM(G9:G13)</f>
        <v>0</v>
      </c>
    </row>
  </sheetData>
  <sheetProtection algorithmName="SHA-512" hashValue="gctLRjI8Vfl8DncqIKSXCdadonEMYi70PfWk2nYNhedYt49SpqYP3P00JN+nNy2s6/P14A8lDD8k2r2pgAsIng==" saltValue="nll//MoOowL66vNSzpdGIA==" spinCount="100000" sheet="1" objects="1" scenarios="1"/>
  <mergeCells count="6">
    <mergeCell ref="B1:D1"/>
    <mergeCell ref="F1:G1"/>
    <mergeCell ref="A1:A2"/>
    <mergeCell ref="A14:C14"/>
    <mergeCell ref="A9:A13"/>
    <mergeCell ref="A7:G7"/>
  </mergeCells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G12"/>
  <sheetViews>
    <sheetView showGridLines="0" view="pageBreakPreview" zoomScaleNormal="100" zoomScaleSheetLayoutView="100" workbookViewId="0">
      <selection activeCell="B3" sqref="B3"/>
    </sheetView>
  </sheetViews>
  <sheetFormatPr baseColWidth="10" defaultRowHeight="14.4" x14ac:dyDescent="0.3"/>
  <cols>
    <col min="1" max="1" width="31" customWidth="1"/>
    <col min="2" max="2" width="27.109375" customWidth="1"/>
    <col min="3" max="7" width="24.6640625" customWidth="1"/>
  </cols>
  <sheetData>
    <row r="1" spans="1:7" ht="15.75" customHeight="1" thickBot="1" x14ac:dyDescent="0.35">
      <c r="A1" s="55" t="s">
        <v>37</v>
      </c>
      <c r="B1" s="66" t="s">
        <v>4</v>
      </c>
      <c r="C1" s="66"/>
      <c r="D1" s="66"/>
      <c r="F1" s="60" t="s">
        <v>48</v>
      </c>
      <c r="G1" s="61"/>
    </row>
    <row r="2" spans="1:7" ht="28.8" x14ac:dyDescent="0.3">
      <c r="A2" s="56"/>
      <c r="B2" s="41" t="s">
        <v>0</v>
      </c>
      <c r="C2" s="41" t="s">
        <v>57</v>
      </c>
      <c r="D2" s="41" t="s">
        <v>63</v>
      </c>
      <c r="F2" s="36" t="s">
        <v>49</v>
      </c>
      <c r="G2" s="37" t="s">
        <v>42</v>
      </c>
    </row>
    <row r="3" spans="1:7" ht="15" thickBot="1" x14ac:dyDescent="0.35">
      <c r="A3" s="27" t="s">
        <v>43</v>
      </c>
      <c r="B3" s="23">
        <f>F3*G3</f>
        <v>0</v>
      </c>
      <c r="C3" s="23">
        <f>B3*0.6964</f>
        <v>0</v>
      </c>
      <c r="D3" s="23">
        <f>B3-C3</f>
        <v>0</v>
      </c>
      <c r="F3" s="15"/>
      <c r="G3" s="38">
        <v>38.46</v>
      </c>
    </row>
    <row r="4" spans="1:7" x14ac:dyDescent="0.3">
      <c r="A4" s="39" t="s">
        <v>6</v>
      </c>
      <c r="B4" s="28">
        <f>SUM(B3:B3)</f>
        <v>0</v>
      </c>
      <c r="C4" s="28">
        <f>SUM(C3:C3)</f>
        <v>0</v>
      </c>
      <c r="D4" s="28">
        <f>SUM(D3:D3)</f>
        <v>0</v>
      </c>
    </row>
    <row r="5" spans="1:7" x14ac:dyDescent="0.3">
      <c r="E5" s="1"/>
      <c r="F5" s="1"/>
    </row>
    <row r="6" spans="1:7" x14ac:dyDescent="0.3">
      <c r="B6" s="66" t="s">
        <v>28</v>
      </c>
      <c r="C6" s="66"/>
      <c r="D6" s="66"/>
      <c r="E6" s="66"/>
      <c r="F6" s="66"/>
    </row>
    <row r="7" spans="1:7" ht="35.4" customHeight="1" x14ac:dyDescent="0.3">
      <c r="B7" s="41" t="s">
        <v>59</v>
      </c>
      <c r="C7" s="42" t="s">
        <v>64</v>
      </c>
      <c r="D7" s="42" t="s">
        <v>60</v>
      </c>
      <c r="E7" s="41" t="s">
        <v>0</v>
      </c>
      <c r="F7" s="41" t="s">
        <v>57</v>
      </c>
      <c r="G7" s="41" t="s">
        <v>63</v>
      </c>
    </row>
    <row r="8" spans="1:7" x14ac:dyDescent="0.3">
      <c r="A8" s="27" t="s">
        <v>70</v>
      </c>
      <c r="B8" s="23">
        <v>60000</v>
      </c>
      <c r="C8" s="24">
        <v>60</v>
      </c>
      <c r="D8" s="45"/>
      <c r="E8" s="23">
        <f>B8*D8</f>
        <v>0</v>
      </c>
      <c r="F8" s="23">
        <f>E8*0.6964</f>
        <v>0</v>
      </c>
      <c r="G8" s="26">
        <f>E8-F8</f>
        <v>0</v>
      </c>
    </row>
    <row r="9" spans="1:7" x14ac:dyDescent="0.3">
      <c r="A9" s="27" t="s">
        <v>71</v>
      </c>
      <c r="B9" s="23">
        <v>40000</v>
      </c>
      <c r="C9" s="24">
        <v>40</v>
      </c>
      <c r="D9" s="45"/>
      <c r="E9" s="23">
        <f t="shared" ref="E9:E10" si="0">B9*D9</f>
        <v>0</v>
      </c>
      <c r="F9" s="23">
        <f t="shared" ref="F9:F10" si="1">E9*0.6964</f>
        <v>0</v>
      </c>
      <c r="G9" s="26">
        <f t="shared" ref="G9:G10" si="2">E9-F9</f>
        <v>0</v>
      </c>
    </row>
    <row r="10" spans="1:7" x14ac:dyDescent="0.3">
      <c r="A10" s="27" t="s">
        <v>72</v>
      </c>
      <c r="B10" s="23">
        <v>20000</v>
      </c>
      <c r="C10" s="24">
        <v>20</v>
      </c>
      <c r="D10" s="45"/>
      <c r="E10" s="23">
        <f t="shared" si="0"/>
        <v>0</v>
      </c>
      <c r="F10" s="23">
        <f t="shared" si="1"/>
        <v>0</v>
      </c>
      <c r="G10" s="26">
        <f t="shared" si="2"/>
        <v>0</v>
      </c>
    </row>
    <row r="11" spans="1:7" x14ac:dyDescent="0.3">
      <c r="A11" s="67" t="s">
        <v>6</v>
      </c>
      <c r="B11" s="68"/>
      <c r="C11" s="69"/>
      <c r="D11" s="43">
        <f>SUM(D8:D10)</f>
        <v>0</v>
      </c>
      <c r="E11" s="28">
        <f>SUM(E8:E10)</f>
        <v>0</v>
      </c>
      <c r="F11" s="28">
        <f>SUM(F8:F10)</f>
        <v>0</v>
      </c>
      <c r="G11" s="28">
        <f>SUM(G8:G10)</f>
        <v>0</v>
      </c>
    </row>
    <row r="12" spans="1:7" x14ac:dyDescent="0.3">
      <c r="C12" s="44"/>
      <c r="D12" s="21" t="s">
        <v>65</v>
      </c>
    </row>
  </sheetData>
  <mergeCells count="5">
    <mergeCell ref="F1:G1"/>
    <mergeCell ref="B1:D1"/>
    <mergeCell ref="A1:A2"/>
    <mergeCell ref="B6:F6"/>
    <mergeCell ref="A11:C11"/>
  </mergeCells>
  <conditionalFormatting sqref="D11">
    <cfRule type="cellIs" dxfId="0" priority="1" operator="greaterThan">
      <formula>6</formula>
    </cfRule>
  </conditionalFormatting>
  <dataValidations count="1">
    <dataValidation type="whole" operator="lessThan" allowBlank="1" showInputMessage="1" showErrorMessage="1" promptTitle="Nº MÁXIMO DE FERIAS = 6" sqref="C12" xr:uid="{00000000-0002-0000-0800-000000000000}">
      <formula1>6</formula1>
    </dataValidation>
  </dataValidations>
  <pageMargins left="0.7" right="0.7" top="0.75" bottom="0.75" header="0.3" footer="0.3"/>
  <pageSetup paperSize="9" scale="4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G5"/>
  <sheetViews>
    <sheetView showGridLines="0" view="pageBreakPreview" zoomScale="130" zoomScaleNormal="100" zoomScaleSheetLayoutView="130" workbookViewId="0">
      <selection activeCell="D3" sqref="D3"/>
    </sheetView>
  </sheetViews>
  <sheetFormatPr baseColWidth="10" defaultRowHeight="14.4" x14ac:dyDescent="0.3"/>
  <cols>
    <col min="1" max="1" width="31" customWidth="1"/>
    <col min="2" max="4" width="24.6640625" customWidth="1"/>
    <col min="5" max="5" width="3.6640625" customWidth="1"/>
    <col min="6" max="7" width="24.6640625" customWidth="1"/>
  </cols>
  <sheetData>
    <row r="1" spans="1:7" ht="15.75" customHeight="1" thickBot="1" x14ac:dyDescent="0.35">
      <c r="A1" s="55" t="s">
        <v>37</v>
      </c>
      <c r="B1" s="66" t="s">
        <v>68</v>
      </c>
      <c r="C1" s="66"/>
      <c r="D1" s="66"/>
      <c r="F1" s="60" t="s">
        <v>48</v>
      </c>
      <c r="G1" s="61"/>
    </row>
    <row r="2" spans="1:7" ht="28.8" x14ac:dyDescent="0.3">
      <c r="A2" s="56"/>
      <c r="B2" s="41" t="s">
        <v>0</v>
      </c>
      <c r="C2" s="41" t="s">
        <v>57</v>
      </c>
      <c r="D2" s="41" t="s">
        <v>63</v>
      </c>
      <c r="F2" s="36" t="s">
        <v>49</v>
      </c>
      <c r="G2" s="37" t="s">
        <v>42</v>
      </c>
    </row>
    <row r="3" spans="1:7" ht="15" thickBot="1" x14ac:dyDescent="0.35">
      <c r="A3" s="27" t="s">
        <v>44</v>
      </c>
      <c r="B3" s="23">
        <f>F3*G3</f>
        <v>0</v>
      </c>
      <c r="C3" s="23">
        <f>B3*0.6964</f>
        <v>0</v>
      </c>
      <c r="D3" s="23">
        <f>B3-C3</f>
        <v>0</v>
      </c>
      <c r="F3" s="15"/>
      <c r="G3" s="38">
        <v>38.46</v>
      </c>
    </row>
    <row r="4" spans="1:7" x14ac:dyDescent="0.3">
      <c r="A4" s="39" t="s">
        <v>6</v>
      </c>
      <c r="B4" s="28">
        <f>SUM(B3:B3)</f>
        <v>0</v>
      </c>
      <c r="C4" s="28">
        <f>SUM(C3:C3)</f>
        <v>0</v>
      </c>
      <c r="D4" s="28">
        <f>SUM(D3:D3)</f>
        <v>0</v>
      </c>
    </row>
    <row r="5" spans="1:7" x14ac:dyDescent="0.3">
      <c r="E5" s="1"/>
      <c r="F5" s="1"/>
    </row>
  </sheetData>
  <sheetProtection algorithmName="SHA-512" hashValue="ShuMyz0laZc7FxLolrHkM663sEnpDBX0s6q4nVnQ03uJIqh1lur6WAaBQqW2EMeBrnm/ftgG1jVm6zxoQyyMLQ==" saltValue="mrsyryrIQxc1dRwZLAAAGw==" spinCount="100000" sheet="1" objects="1" scenarios="1"/>
  <mergeCells count="3">
    <mergeCell ref="B1:D1"/>
    <mergeCell ref="F1:G1"/>
    <mergeCell ref="A1:A2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Leyenda</vt:lpstr>
      <vt:lpstr>RESUMEN</vt:lpstr>
      <vt:lpstr>Hoja1</vt:lpstr>
      <vt:lpstr>45+</vt:lpstr>
      <vt:lpstr>PAEM_Proyectos A y B</vt:lpstr>
      <vt:lpstr>EE_Proyectos A y B</vt:lpstr>
      <vt:lpstr>FP Dual y Ferias FP</vt:lpstr>
      <vt:lpstr>Red Embajadores</vt:lpstr>
      <vt:lpstr>'FP Dual y Ferias FP'!Área_de_impresión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2024-01-26T10:16:37Z</dcterms:modified>
</cp:coreProperties>
</file>