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/>
  <mc:AlternateContent xmlns:mc="http://schemas.openxmlformats.org/markup-compatibility/2006">
    <mc:Choice Requires="x15">
      <x15ac:absPath xmlns:x15ac="http://schemas.microsoft.com/office/spreadsheetml/2010/11/ac" url="\\Filesserver\Formacion\2023_PICE\00_MI\"/>
    </mc:Choice>
  </mc:AlternateContent>
  <xr:revisionPtr revIDLastSave="0" documentId="14_{7DE2E03E-E83F-483A-9CAE-0EAAE3ED67E3}" xr6:coauthVersionLast="47" xr6:coauthVersionMax="47" xr10:uidLastSave="{00000000-0000-0000-0000-000000000000}"/>
  <bookViews>
    <workbookView xWindow="-108" yWindow="-108" windowWidth="30936" windowHeight="16896" tabRatio="916" xr2:uid="{00000000-000D-0000-FFFF-FFFF00000000}"/>
  </bookViews>
  <sheets>
    <sheet name="POEJ - Plan_Movilidad" sheetId="24" r:id="rId1"/>
  </sheets>
  <definedNames>
    <definedName name="_xlnm.Print_Area" localSheetId="0">'POEJ - Plan_Movilidad'!$A$1:$G$38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4" l="1"/>
  <c r="E9" i="24"/>
  <c r="E18" i="24"/>
  <c r="F18" i="24" s="1"/>
  <c r="D31" i="24" l="1"/>
  <c r="E30" i="24"/>
  <c r="F30" i="24" s="1"/>
  <c r="G30" i="24" s="1"/>
  <c r="E29" i="24"/>
  <c r="F29" i="24" s="1"/>
  <c r="G29" i="24" s="1"/>
  <c r="E28" i="24"/>
  <c r="E27" i="24"/>
  <c r="E26" i="24"/>
  <c r="F26" i="24" s="1"/>
  <c r="G26" i="24" s="1"/>
  <c r="E25" i="24"/>
  <c r="E24" i="24"/>
  <c r="E23" i="24"/>
  <c r="F23" i="24" s="1"/>
  <c r="G23" i="24" s="1"/>
  <c r="E22" i="24"/>
  <c r="E21" i="24"/>
  <c r="D14" i="24"/>
  <c r="E14" i="24" s="1"/>
  <c r="D13" i="24"/>
  <c r="E13" i="24" s="1"/>
  <c r="D12" i="24"/>
  <c r="E12" i="24" s="1"/>
  <c r="D7" i="24"/>
  <c r="E7" i="24" s="1"/>
  <c r="F28" i="24" l="1"/>
  <c r="G28" i="24" s="1"/>
  <c r="F27" i="24"/>
  <c r="G27" i="24" s="1"/>
  <c r="F25" i="24"/>
  <c r="G25" i="24"/>
  <c r="F24" i="24"/>
  <c r="G24" i="24"/>
  <c r="F22" i="24"/>
  <c r="G22" i="24" s="1"/>
  <c r="F21" i="24"/>
  <c r="G21" i="24" s="1"/>
  <c r="D15" i="24"/>
  <c r="E15" i="24" s="1"/>
  <c r="F13" i="24"/>
  <c r="D8" i="24"/>
  <c r="E8" i="24" s="1"/>
  <c r="D6" i="24"/>
  <c r="E6" i="24" s="1"/>
  <c r="F7" i="24"/>
  <c r="D9" i="24"/>
  <c r="E31" i="24"/>
  <c r="F12" i="24"/>
  <c r="F14" i="24"/>
  <c r="B3" i="24" l="1"/>
  <c r="F31" i="24"/>
  <c r="G31" i="24"/>
  <c r="F8" i="24"/>
  <c r="F15" i="24"/>
  <c r="F6" i="24"/>
  <c r="C3" i="24" l="1"/>
  <c r="D3" i="24"/>
</calcChain>
</file>

<file path=xl/sharedStrings.xml><?xml version="1.0" encoding="utf-8"?>
<sst xmlns="http://schemas.openxmlformats.org/spreadsheetml/2006/main" count="44" uniqueCount="32">
  <si>
    <t>Coste Total</t>
  </si>
  <si>
    <t>Indicadores</t>
  </si>
  <si>
    <t>PLAN MOVILIDAD</t>
  </si>
  <si>
    <t>Presupuesto Total</t>
  </si>
  <si>
    <t>Nº Horas</t>
  </si>
  <si>
    <t>Formación Presencial</t>
  </si>
  <si>
    <t>Tipo de Gabinete</t>
  </si>
  <si>
    <t>Gabinete 1</t>
  </si>
  <si>
    <t>Gabinete 2</t>
  </si>
  <si>
    <t>Gabinete 3</t>
  </si>
  <si>
    <t>Indicadores a Gestionar</t>
  </si>
  <si>
    <t>40-79</t>
  </si>
  <si>
    <t>20-39</t>
  </si>
  <si>
    <t>Seleccionar Tipo Gabinete con una X</t>
  </si>
  <si>
    <t>Total Presupuesto Gabinete Movilidad 2023</t>
  </si>
  <si>
    <t>3 Meses</t>
  </si>
  <si>
    <t>6 Meses</t>
  </si>
  <si>
    <t>Tipo Movilidades</t>
  </si>
  <si>
    <t>Contratos</t>
  </si>
  <si>
    <t>Importe Máx.</t>
  </si>
  <si>
    <t>Insertar Nº Movilidades</t>
  </si>
  <si>
    <t>Insertar Total Presupuesto Seguros 2023</t>
  </si>
  <si>
    <t>Total Presupuesto Formación Movilidad 2023</t>
  </si>
  <si>
    <t>Tipo Formación</t>
  </si>
  <si>
    <t>Importe</t>
  </si>
  <si>
    <t>Total Presupuesto Movilidades 2023 (ajustar nº movilidades a tipo de gabinete)</t>
  </si>
  <si>
    <t>FSE 2021-2027</t>
  </si>
  <si>
    <t xml:space="preserve">Formación Online </t>
  </si>
  <si>
    <t>FSE (69'64%)</t>
  </si>
  <si>
    <t>CCI (30'36%)</t>
  </si>
  <si>
    <t>*El nº de Indicadores de Formación no podrá superar el doble del nº total de movilidades</t>
  </si>
  <si>
    <t xml:space="preserve">En __________________, a _________, de _______ 2022
Fdo. [indicar nombre y apellidos del representante legal de la Cámara) y sello de la Cámara.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</si>
</sst>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44" fontId="4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3" fontId="6" fillId="0" borderId="1" xfId="0" applyNumberFormat="1" applyFont="1" applyBorder="1" applyAlignment="1" applyProtection="1">
      <alignment horizontal="center" vertical="center"/>
      <protection hidden="1"/>
    </xf>
    <xf numFmtId="4" fontId="6" fillId="0" borderId="1" xfId="0" applyNumberFormat="1" applyFont="1" applyBorder="1" applyAlignment="1" applyProtection="1">
      <alignment horizontal="center" vertical="center"/>
      <protection hidden="1"/>
    </xf>
    <xf numFmtId="3" fontId="0" fillId="3" borderId="1" xfId="0" applyNumberForma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hidden="1"/>
    </xf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>
      <alignment horizontal="right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2" fillId="6" borderId="1" xfId="0" applyFont="1" applyFill="1" applyBorder="1" applyAlignment="1">
      <alignment horizontal="right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right" vertical="center"/>
    </xf>
    <xf numFmtId="0" fontId="0" fillId="6" borderId="3" xfId="0" applyFill="1" applyBorder="1" applyAlignment="1">
      <alignment horizontal="right" vertical="center" wrapText="1"/>
    </xf>
    <xf numFmtId="0" fontId="0" fillId="6" borderId="4" xfId="0" applyFill="1" applyBorder="1" applyAlignment="1">
      <alignment horizontal="right" vertical="center" wrapText="1"/>
    </xf>
    <xf numFmtId="0" fontId="6" fillId="2" borderId="5" xfId="0" applyFont="1" applyFill="1" applyBorder="1" applyAlignment="1" applyProtection="1">
      <alignment horizontal="center" vertical="center" wrapText="1"/>
      <protection hidden="1"/>
    </xf>
    <xf numFmtId="0" fontId="6" fillId="2" borderId="6" xfId="0" applyFont="1" applyFill="1" applyBorder="1" applyAlignment="1" applyProtection="1">
      <alignment horizontal="center" vertical="center" wrapText="1"/>
      <protection hidden="1"/>
    </xf>
    <xf numFmtId="0" fontId="6" fillId="2" borderId="2" xfId="0" applyFont="1" applyFill="1" applyBorder="1" applyAlignment="1" applyProtection="1">
      <alignment horizontal="center" vertical="center" wrapText="1"/>
      <protection hidden="1"/>
    </xf>
  </cellXfs>
  <cellStyles count="4">
    <cellStyle name="Moneda 2" xfId="3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39997558519241921"/>
  </sheetPr>
  <dimension ref="A1:G38"/>
  <sheetViews>
    <sheetView showGridLines="0" tabSelected="1" view="pageBreakPreview" zoomScaleNormal="100" zoomScaleSheetLayoutView="100" workbookViewId="0">
      <selection activeCell="G27" sqref="G27"/>
    </sheetView>
  </sheetViews>
  <sheetFormatPr baseColWidth="10" defaultColWidth="11.44140625" defaultRowHeight="14.4" x14ac:dyDescent="0.3"/>
  <cols>
    <col min="1" max="1" width="28.109375" customWidth="1"/>
    <col min="2" max="2" width="26.44140625" customWidth="1"/>
    <col min="3" max="3" width="30.109375" customWidth="1"/>
    <col min="4" max="7" width="24.6640625" customWidth="1"/>
  </cols>
  <sheetData>
    <row r="1" spans="1:6" ht="15.75" customHeight="1" x14ac:dyDescent="0.3">
      <c r="A1" s="19" t="s">
        <v>26</v>
      </c>
      <c r="B1" s="21" t="s">
        <v>2</v>
      </c>
      <c r="C1" s="21"/>
      <c r="D1" s="21"/>
    </row>
    <row r="2" spans="1:6" x14ac:dyDescent="0.3">
      <c r="A2" s="20"/>
      <c r="B2" s="3" t="s">
        <v>0</v>
      </c>
      <c r="C2" s="3" t="s">
        <v>28</v>
      </c>
      <c r="D2" s="3" t="s">
        <v>29</v>
      </c>
    </row>
    <row r="3" spans="1:6" x14ac:dyDescent="0.3">
      <c r="A3" s="9" t="s">
        <v>3</v>
      </c>
      <c r="B3" s="2">
        <f>D9+D15+D18+E31</f>
        <v>0</v>
      </c>
      <c r="C3" s="2">
        <f>E9+E15+E18+F31</f>
        <v>0</v>
      </c>
      <c r="D3" s="2">
        <f>F9+F15+F18+G31</f>
        <v>0</v>
      </c>
    </row>
    <row r="5" spans="1:6" ht="28.8" x14ac:dyDescent="0.3">
      <c r="A5" s="8" t="s">
        <v>6</v>
      </c>
      <c r="B5" s="7" t="s">
        <v>13</v>
      </c>
      <c r="C5" s="8" t="s">
        <v>10</v>
      </c>
      <c r="D5" s="8" t="s">
        <v>0</v>
      </c>
      <c r="E5" s="8" t="s">
        <v>28</v>
      </c>
      <c r="F5" s="8" t="s">
        <v>29</v>
      </c>
    </row>
    <row r="6" spans="1:6" x14ac:dyDescent="0.3">
      <c r="A6" s="2" t="s">
        <v>7</v>
      </c>
      <c r="B6" s="10"/>
      <c r="C6" s="11">
        <v>80</v>
      </c>
      <c r="D6" s="2">
        <f>D7*2</f>
        <v>132302.39999999999</v>
      </c>
      <c r="E6" s="2">
        <f>+D6*69.64%</f>
        <v>92135.391359999994</v>
      </c>
      <c r="F6" s="2">
        <f>+D6-E6</f>
        <v>40167.00864</v>
      </c>
    </row>
    <row r="7" spans="1:6" x14ac:dyDescent="0.3">
      <c r="A7" s="2" t="s">
        <v>8</v>
      </c>
      <c r="B7" s="10"/>
      <c r="C7" s="2" t="s">
        <v>11</v>
      </c>
      <c r="D7" s="2">
        <f>1720*38.46</f>
        <v>66151.199999999997</v>
      </c>
      <c r="E7" s="2">
        <f t="shared" ref="E7:E8" si="0">+D7*69.64%</f>
        <v>46067.695679999997</v>
      </c>
      <c r="F7" s="2">
        <f t="shared" ref="F7:F8" si="1">+D7-E7</f>
        <v>20083.50432</v>
      </c>
    </row>
    <row r="8" spans="1:6" x14ac:dyDescent="0.3">
      <c r="A8" s="2" t="s">
        <v>9</v>
      </c>
      <c r="B8" s="10"/>
      <c r="C8" s="2" t="s">
        <v>12</v>
      </c>
      <c r="D8" s="2">
        <f>D7*0.5</f>
        <v>33075.599999999999</v>
      </c>
      <c r="E8" s="2">
        <f t="shared" si="0"/>
        <v>23033.847839999999</v>
      </c>
      <c r="F8" s="2">
        <f t="shared" si="1"/>
        <v>10041.75216</v>
      </c>
    </row>
    <row r="9" spans="1:6" x14ac:dyDescent="0.3">
      <c r="A9" s="22" t="s">
        <v>14</v>
      </c>
      <c r="B9" s="22"/>
      <c r="C9" s="22"/>
      <c r="D9" s="2" t="b">
        <f>IF(B6="x",+D6,IF(B7="x",+D7,IF(B8="x",+D8)))</f>
        <v>0</v>
      </c>
      <c r="E9" s="2">
        <f>D9*0.6964</f>
        <v>0</v>
      </c>
      <c r="F9" s="2">
        <f>D9*0.3036</f>
        <v>0</v>
      </c>
    </row>
    <row r="11" spans="1:6" x14ac:dyDescent="0.3">
      <c r="A11" s="8" t="s">
        <v>17</v>
      </c>
      <c r="B11" s="8" t="s">
        <v>19</v>
      </c>
      <c r="C11" s="8" t="s">
        <v>20</v>
      </c>
      <c r="D11" s="8" t="s">
        <v>0</v>
      </c>
      <c r="E11" s="8" t="s">
        <v>28</v>
      </c>
      <c r="F11" s="8" t="s">
        <v>29</v>
      </c>
    </row>
    <row r="12" spans="1:6" x14ac:dyDescent="0.3">
      <c r="A12" s="1" t="s">
        <v>15</v>
      </c>
      <c r="B12" s="2">
        <v>3000</v>
      </c>
      <c r="C12" s="12"/>
      <c r="D12" s="2">
        <f>C12*B12</f>
        <v>0</v>
      </c>
      <c r="E12" s="2">
        <f t="shared" ref="E12:E14" si="2">+D12*69.64%</f>
        <v>0</v>
      </c>
      <c r="F12" s="2">
        <f>+D12-E12</f>
        <v>0</v>
      </c>
    </row>
    <row r="13" spans="1:6" x14ac:dyDescent="0.3">
      <c r="A13" s="1" t="s">
        <v>16</v>
      </c>
      <c r="B13" s="2">
        <v>6000</v>
      </c>
      <c r="C13" s="12"/>
      <c r="D13" s="2">
        <f t="shared" ref="D13:D14" si="3">C13*B13</f>
        <v>0</v>
      </c>
      <c r="E13" s="2">
        <f t="shared" si="2"/>
        <v>0</v>
      </c>
      <c r="F13" s="2">
        <f t="shared" ref="F13:F14" si="4">+D13-E13</f>
        <v>0</v>
      </c>
    </row>
    <row r="14" spans="1:6" x14ac:dyDescent="0.3">
      <c r="A14" s="1" t="s">
        <v>18</v>
      </c>
      <c r="B14" s="2">
        <v>820</v>
      </c>
      <c r="C14" s="12"/>
      <c r="D14" s="2">
        <f t="shared" si="3"/>
        <v>0</v>
      </c>
      <c r="E14" s="2">
        <f t="shared" si="2"/>
        <v>0</v>
      </c>
      <c r="F14" s="2">
        <f t="shared" si="4"/>
        <v>0</v>
      </c>
    </row>
    <row r="15" spans="1:6" ht="27" customHeight="1" x14ac:dyDescent="0.3">
      <c r="A15" s="23" t="s">
        <v>25</v>
      </c>
      <c r="B15" s="24"/>
      <c r="C15" s="11"/>
      <c r="D15" s="2">
        <f>SUM(D12:D14)</f>
        <v>0</v>
      </c>
      <c r="E15" s="2">
        <f>D15*0.6964</f>
        <v>0</v>
      </c>
      <c r="F15" s="2">
        <f>D15-E15</f>
        <v>0</v>
      </c>
    </row>
    <row r="17" spans="1:7" x14ac:dyDescent="0.3">
      <c r="D17" s="8" t="s">
        <v>0</v>
      </c>
      <c r="E17" s="8" t="s">
        <v>28</v>
      </c>
      <c r="F17" s="8" t="s">
        <v>29</v>
      </c>
    </row>
    <row r="18" spans="1:7" ht="31.5" customHeight="1" x14ac:dyDescent="0.3">
      <c r="C18" s="13" t="s">
        <v>21</v>
      </c>
      <c r="D18" s="10"/>
      <c r="E18" s="2">
        <f t="shared" ref="E18" si="5">+D18*69.64%</f>
        <v>0</v>
      </c>
      <c r="F18" s="2">
        <f>+D18-E18</f>
        <v>0</v>
      </c>
    </row>
    <row r="20" spans="1:7" x14ac:dyDescent="0.3">
      <c r="A20" s="8" t="s">
        <v>23</v>
      </c>
      <c r="B20" s="8" t="s">
        <v>4</v>
      </c>
      <c r="C20" s="8" t="s">
        <v>24</v>
      </c>
      <c r="D20" s="8" t="s">
        <v>1</v>
      </c>
      <c r="E20" s="8" t="s">
        <v>0</v>
      </c>
      <c r="F20" s="8" t="s">
        <v>28</v>
      </c>
      <c r="G20" s="8" t="s">
        <v>29</v>
      </c>
    </row>
    <row r="21" spans="1:7" x14ac:dyDescent="0.3">
      <c r="A21" s="25" t="s">
        <v>5</v>
      </c>
      <c r="B21" s="4">
        <v>30</v>
      </c>
      <c r="C21" s="5">
        <v>272.39999999999998</v>
      </c>
      <c r="D21" s="6"/>
      <c r="E21" s="2">
        <f>C21*D21</f>
        <v>0</v>
      </c>
      <c r="F21" s="2">
        <f>E21*0.6964</f>
        <v>0</v>
      </c>
      <c r="G21" s="2">
        <f>E21-F21</f>
        <v>0</v>
      </c>
    </row>
    <row r="22" spans="1:7" x14ac:dyDescent="0.3">
      <c r="A22" s="26"/>
      <c r="B22" s="4">
        <v>60</v>
      </c>
      <c r="C22" s="5">
        <v>544.79999999999995</v>
      </c>
      <c r="D22" s="6"/>
      <c r="E22" s="2">
        <f t="shared" ref="E22:E30" si="6">C22*D22</f>
        <v>0</v>
      </c>
      <c r="F22" s="2">
        <f t="shared" ref="F22:F30" si="7">E22*0.6964</f>
        <v>0</v>
      </c>
      <c r="G22" s="2">
        <f t="shared" ref="G22:G30" si="8">E22-F22</f>
        <v>0</v>
      </c>
    </row>
    <row r="23" spans="1:7" x14ac:dyDescent="0.3">
      <c r="A23" s="26"/>
      <c r="B23" s="4">
        <v>90</v>
      </c>
      <c r="C23" s="5">
        <v>817.2</v>
      </c>
      <c r="D23" s="6"/>
      <c r="E23" s="2">
        <f t="shared" si="6"/>
        <v>0</v>
      </c>
      <c r="F23" s="2">
        <f t="shared" si="7"/>
        <v>0</v>
      </c>
      <c r="G23" s="2">
        <f t="shared" si="8"/>
        <v>0</v>
      </c>
    </row>
    <row r="24" spans="1:7" x14ac:dyDescent="0.3">
      <c r="A24" s="26"/>
      <c r="B24" s="4">
        <v>120</v>
      </c>
      <c r="C24" s="5">
        <v>1089.5999999999999</v>
      </c>
      <c r="D24" s="6"/>
      <c r="E24" s="2">
        <f t="shared" si="6"/>
        <v>0</v>
      </c>
      <c r="F24" s="2">
        <f t="shared" si="7"/>
        <v>0</v>
      </c>
      <c r="G24" s="2">
        <f t="shared" si="8"/>
        <v>0</v>
      </c>
    </row>
    <row r="25" spans="1:7" x14ac:dyDescent="0.3">
      <c r="A25" s="27"/>
      <c r="B25" s="4">
        <v>150</v>
      </c>
      <c r="C25" s="5">
        <v>1362</v>
      </c>
      <c r="D25" s="6"/>
      <c r="E25" s="2">
        <f t="shared" si="6"/>
        <v>0</v>
      </c>
      <c r="F25" s="2">
        <f t="shared" si="7"/>
        <v>0</v>
      </c>
      <c r="G25" s="2">
        <f t="shared" si="8"/>
        <v>0</v>
      </c>
    </row>
    <row r="26" spans="1:7" x14ac:dyDescent="0.3">
      <c r="A26" s="25" t="s">
        <v>27</v>
      </c>
      <c r="B26" s="4">
        <v>50</v>
      </c>
      <c r="C26" s="5">
        <v>247.5</v>
      </c>
      <c r="D26" s="6"/>
      <c r="E26" s="2">
        <f t="shared" si="6"/>
        <v>0</v>
      </c>
      <c r="F26" s="2">
        <f t="shared" si="7"/>
        <v>0</v>
      </c>
      <c r="G26" s="2">
        <f t="shared" si="8"/>
        <v>0</v>
      </c>
    </row>
    <row r="27" spans="1:7" x14ac:dyDescent="0.3">
      <c r="A27" s="26"/>
      <c r="B27" s="4">
        <v>100</v>
      </c>
      <c r="C27" s="5">
        <v>495</v>
      </c>
      <c r="D27" s="6"/>
      <c r="E27" s="2">
        <f t="shared" si="6"/>
        <v>0</v>
      </c>
      <c r="F27" s="2">
        <f t="shared" si="7"/>
        <v>0</v>
      </c>
      <c r="G27" s="2">
        <f t="shared" si="8"/>
        <v>0</v>
      </c>
    </row>
    <row r="28" spans="1:7" x14ac:dyDescent="0.3">
      <c r="A28" s="26"/>
      <c r="B28" s="4">
        <v>150</v>
      </c>
      <c r="C28" s="5">
        <v>742.5</v>
      </c>
      <c r="D28" s="6"/>
      <c r="E28" s="2">
        <f t="shared" si="6"/>
        <v>0</v>
      </c>
      <c r="F28" s="2">
        <f t="shared" si="7"/>
        <v>0</v>
      </c>
      <c r="G28" s="2">
        <f t="shared" si="8"/>
        <v>0</v>
      </c>
    </row>
    <row r="29" spans="1:7" x14ac:dyDescent="0.3">
      <c r="A29" s="26"/>
      <c r="B29" s="4">
        <v>200</v>
      </c>
      <c r="C29" s="5">
        <v>990</v>
      </c>
      <c r="D29" s="6"/>
      <c r="E29" s="2">
        <f t="shared" si="6"/>
        <v>0</v>
      </c>
      <c r="F29" s="2">
        <f t="shared" si="7"/>
        <v>0</v>
      </c>
      <c r="G29" s="2">
        <f t="shared" si="8"/>
        <v>0</v>
      </c>
    </row>
    <row r="30" spans="1:7" x14ac:dyDescent="0.3">
      <c r="A30" s="27"/>
      <c r="B30" s="4">
        <v>250</v>
      </c>
      <c r="C30" s="5">
        <v>1237.5</v>
      </c>
      <c r="D30" s="6"/>
      <c r="E30" s="2">
        <f t="shared" si="6"/>
        <v>0</v>
      </c>
      <c r="F30" s="2">
        <f t="shared" si="7"/>
        <v>0</v>
      </c>
      <c r="G30" s="2">
        <f t="shared" si="8"/>
        <v>0</v>
      </c>
    </row>
    <row r="31" spans="1:7" ht="15" customHeight="1" x14ac:dyDescent="0.3">
      <c r="A31" s="18" t="s">
        <v>22</v>
      </c>
      <c r="B31" s="18"/>
      <c r="C31" s="18"/>
      <c r="D31" s="14">
        <f>SUM(D21:D30)</f>
        <v>0</v>
      </c>
      <c r="E31" s="2">
        <f>SUM(E21:E30)</f>
        <v>0</v>
      </c>
      <c r="F31" s="2">
        <f t="shared" ref="F31:G31" si="9">SUM(F21:F30)</f>
        <v>0</v>
      </c>
      <c r="G31" s="2">
        <f t="shared" si="9"/>
        <v>0</v>
      </c>
    </row>
    <row r="32" spans="1:7" x14ac:dyDescent="0.3">
      <c r="D32" s="15" t="s">
        <v>30</v>
      </c>
    </row>
    <row r="33" spans="1:7" x14ac:dyDescent="0.3">
      <c r="A33" s="16" t="s">
        <v>31</v>
      </c>
      <c r="B33" s="17"/>
      <c r="C33" s="17"/>
      <c r="D33" s="17"/>
      <c r="E33" s="17"/>
      <c r="F33" s="17"/>
      <c r="G33" s="17"/>
    </row>
    <row r="34" spans="1:7" x14ac:dyDescent="0.3">
      <c r="A34" s="17"/>
      <c r="B34" s="17"/>
      <c r="C34" s="17"/>
      <c r="D34" s="17"/>
      <c r="E34" s="17"/>
      <c r="F34" s="17"/>
      <c r="G34" s="17"/>
    </row>
    <row r="35" spans="1:7" x14ac:dyDescent="0.3">
      <c r="A35" s="17"/>
      <c r="B35" s="17"/>
      <c r="C35" s="17"/>
      <c r="D35" s="17"/>
      <c r="E35" s="17"/>
      <c r="F35" s="17"/>
      <c r="G35" s="17"/>
    </row>
    <row r="36" spans="1:7" x14ac:dyDescent="0.3">
      <c r="A36" s="17"/>
      <c r="B36" s="17"/>
      <c r="C36" s="17"/>
      <c r="D36" s="17"/>
      <c r="E36" s="17"/>
      <c r="F36" s="17"/>
      <c r="G36" s="17"/>
    </row>
    <row r="37" spans="1:7" x14ac:dyDescent="0.3">
      <c r="A37" s="17"/>
      <c r="B37" s="17"/>
      <c r="C37" s="17"/>
      <c r="D37" s="17"/>
      <c r="E37" s="17"/>
      <c r="F37" s="17"/>
      <c r="G37" s="17"/>
    </row>
    <row r="38" spans="1:7" x14ac:dyDescent="0.3">
      <c r="A38" s="17"/>
      <c r="B38" s="17"/>
      <c r="C38" s="17"/>
      <c r="D38" s="17"/>
      <c r="E38" s="17"/>
      <c r="F38" s="17"/>
      <c r="G38" s="17"/>
    </row>
  </sheetData>
  <mergeCells count="8">
    <mergeCell ref="A33:G38"/>
    <mergeCell ref="A31:C31"/>
    <mergeCell ref="A1:A2"/>
    <mergeCell ref="B1:D1"/>
    <mergeCell ref="A9:C9"/>
    <mergeCell ref="A15:B15"/>
    <mergeCell ref="A21:A25"/>
    <mergeCell ref="A26:A30"/>
  </mergeCells>
  <conditionalFormatting sqref="D31">
    <cfRule type="cellIs" dxfId="1" priority="1" operator="lessThan">
      <formula>SUM($C$12:$C$14)*1.5</formula>
    </cfRule>
    <cfRule type="cellIs" dxfId="0" priority="2" operator="greaterThan">
      <formula>SUM($C$12:$C$14)*1.5</formula>
    </cfRule>
  </conditionalFormatting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POEJ - Plan_Movilidad</vt:lpstr>
      <vt:lpstr>'POEJ - Plan_Movilidad'!Área_de_impresión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cp:lastPrinted>2022-11-16T15:28:50Z</cp:lastPrinted>
  <dcterms:created xsi:type="dcterms:W3CDTF">2022-07-16T10:53:16Z</dcterms:created>
  <dcterms:modified xsi:type="dcterms:W3CDTF">2022-12-13T13:11:06Z</dcterms:modified>
</cp:coreProperties>
</file>